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255" tabRatio="825" activeTab="16"/>
  </bookViews>
  <sheets>
    <sheet name="т.1(в)" sheetId="1" r:id="rId1"/>
    <sheet name="т.2(в)" sheetId="2" r:id="rId2"/>
    <sheet name="т.3(в)" sheetId="3" r:id="rId3"/>
    <sheet name="т.4(в)" sheetId="4" r:id="rId4"/>
    <sheet name="т.5(в)" sheetId="5" r:id="rId5"/>
    <sheet name="т.6(в)" sheetId="6" r:id="rId6"/>
    <sheet name="т.7(в)" sheetId="7" r:id="rId7"/>
    <sheet name="т.8(в)" sheetId="8" r:id="rId8"/>
    <sheet name="т.9(в)" sheetId="9" r:id="rId9"/>
    <sheet name="т.10(в)" sheetId="10" r:id="rId10"/>
    <sheet name="т.11(в)" sheetId="11" r:id="rId11"/>
    <sheet name="т.12(в)" sheetId="12" r:id="rId12"/>
    <sheet name="т.13(в)" sheetId="13" r:id="rId13"/>
    <sheet name="т.14 (в)" sheetId="14" r:id="rId14"/>
    <sheet name="т.15(к)" sheetId="15" r:id="rId15"/>
    <sheet name="т.16(к)" sheetId="16" r:id="rId16"/>
    <sheet name="т.17(к)" sheetId="17" r:id="rId17"/>
    <sheet name="т.18(к)" sheetId="18" r:id="rId18"/>
    <sheet name="т.19(к)" sheetId="19" r:id="rId19"/>
    <sheet name="т.20(к)" sheetId="20" r:id="rId20"/>
    <sheet name="т.21(к)" sheetId="21" r:id="rId21"/>
    <sheet name="т.22(к)" sheetId="22" r:id="rId22"/>
    <sheet name="т.23(к)" sheetId="23" r:id="rId23"/>
    <sheet name="т.24(к)" sheetId="24" r:id="rId24"/>
    <sheet name="т.25(к)" sheetId="25" r:id="rId25"/>
    <sheet name="т.26 (к)" sheetId="26" r:id="rId26"/>
    <sheet name="т.27(к)" sheetId="27" r:id="rId27"/>
    <sheet name="т.28(к)" sheetId="28" r:id="rId28"/>
    <sheet name="т.29(в+к)" sheetId="29" r:id="rId29"/>
    <sheet name="т.30 (в)упр." sheetId="30" r:id="rId30"/>
    <sheet name="т.31(к)упр." sheetId="31" r:id="rId31"/>
    <sheet name="Приложения" sheetId="32" r:id="rId32"/>
  </sheets>
  <definedNames>
    <definedName name="_xlnm.Print_Area" localSheetId="13">'т.14 (в)'!$A$1:$F$33</definedName>
    <definedName name="_xlnm.Print_Area" localSheetId="17">'т.18(к)'!$A$1:$F$49</definedName>
    <definedName name="_xlnm.Print_Area" localSheetId="18">'т.19(к)'!$A$1:$F$42</definedName>
    <definedName name="_xlnm.Print_Area" localSheetId="1">'т.2(в)'!$A$1:$G$37</definedName>
    <definedName name="_xlnm.Print_Area" localSheetId="25">'т.26 (к)'!$A$1:$F$47</definedName>
    <definedName name="_xlnm.Print_Area" localSheetId="27">'т.28(к)'!$A$1:$F$34</definedName>
  </definedNames>
  <calcPr fullCalcOnLoad="1"/>
</workbook>
</file>

<file path=xl/sharedStrings.xml><?xml version="1.0" encoding="utf-8"?>
<sst xmlns="http://schemas.openxmlformats.org/spreadsheetml/2006/main" count="1464" uniqueCount="471">
  <si>
    <t>Структура</t>
  </si>
  <si>
    <t>полезного отпуска питьевой воды</t>
  </si>
  <si>
    <t>по ________________________</t>
  </si>
  <si>
    <t>наименование предприятия</t>
  </si>
  <si>
    <t>№№ пп</t>
  </si>
  <si>
    <t>Наименование показателей</t>
  </si>
  <si>
    <t>план</t>
  </si>
  <si>
    <t>факт</t>
  </si>
  <si>
    <t>1.</t>
  </si>
  <si>
    <t>Поднято воды, всего</t>
  </si>
  <si>
    <t>тыс куб.м</t>
  </si>
  <si>
    <t>2.</t>
  </si>
  <si>
    <t>Расходы на собственные технологические нужды</t>
  </si>
  <si>
    <t>3.</t>
  </si>
  <si>
    <t>То же в % к поднятой воде</t>
  </si>
  <si>
    <t>%</t>
  </si>
  <si>
    <t>4.</t>
  </si>
  <si>
    <t>Получено воды со стороны</t>
  </si>
  <si>
    <t>5.</t>
  </si>
  <si>
    <t>Подано воды в сеть (стр.1- стр.2+стр.4)</t>
  </si>
  <si>
    <t>6.</t>
  </si>
  <si>
    <t>Потери воды</t>
  </si>
  <si>
    <t>7.</t>
  </si>
  <si>
    <t>То же в % к поданной воде</t>
  </si>
  <si>
    <t>8.</t>
  </si>
  <si>
    <t>8.2  другим потребителям</t>
  </si>
  <si>
    <t xml:space="preserve">Примечание: </t>
  </si>
  <si>
    <t>- натуральные показатели сравниваются с соответствующим периодом прошлого года</t>
  </si>
  <si>
    <t>Руководитель предприятия</t>
  </si>
  <si>
    <t>Главный бухгалтер</t>
  </si>
  <si>
    <t>Начальник ПЭО</t>
  </si>
  <si>
    <t>Полезный отпуск воды, всего (стр.5-стр.6)</t>
  </si>
  <si>
    <t>Период регулирования</t>
  </si>
  <si>
    <t>Базовый период                              200__ год</t>
  </si>
  <si>
    <t>Ед. измерения</t>
  </si>
  <si>
    <t>Расчет расходов по электроэнергии</t>
  </si>
  <si>
    <t>на услуги систем водоснабжения</t>
  </si>
  <si>
    <t>Поднято воды</t>
  </si>
  <si>
    <t>тыс.куб.м в год</t>
  </si>
  <si>
    <t>Расход электроэнергии на подъем воды и создание напора в сети</t>
  </si>
  <si>
    <t>тыс.кВт.ч</t>
  </si>
  <si>
    <t>Расход электроэнергии на 1 куб.м. поднятой воды</t>
  </si>
  <si>
    <t>кВт.ч</t>
  </si>
  <si>
    <t>Расход по реактивной электроэнергии</t>
  </si>
  <si>
    <t>квар.</t>
  </si>
  <si>
    <t>Тарифы на электроэнергию:</t>
  </si>
  <si>
    <t>6.1  за присоединенную мощность 750 кВА и выше, в т.ч.</t>
  </si>
  <si>
    <t xml:space="preserve">руб. </t>
  </si>
  <si>
    <t>6.2   за 1 кВт.ч потребленной энергии до 750 кВА</t>
  </si>
  <si>
    <t>Затраты на электроэнергию, всего</t>
  </si>
  <si>
    <t>тыс.руб.</t>
  </si>
  <si>
    <t>7.2  за потребленную энергию до 750 кВА</t>
  </si>
  <si>
    <t>* - показатели,  принятые при расчете и утверждении предыдущего тарифа</t>
  </si>
  <si>
    <t>Главный энергетик</t>
  </si>
  <si>
    <t xml:space="preserve">    6.3  за 1 квар.  реактивной энергии</t>
  </si>
  <si>
    <t>8.3  на собственные хозяйственные нужды</t>
  </si>
  <si>
    <t xml:space="preserve">Расчет расходов материалов </t>
  </si>
  <si>
    <t>на технологические цели по услугам систем водоснабжения</t>
  </si>
  <si>
    <t>Наименование материалов (химреагентов)</t>
  </si>
  <si>
    <t>Регулируемый период</t>
  </si>
  <si>
    <t>расчет стоимости</t>
  </si>
  <si>
    <t>итого</t>
  </si>
  <si>
    <t>остаток материалов на момент формирования тарифов</t>
  </si>
  <si>
    <t>необходимо приобрести материалов</t>
  </si>
  <si>
    <t>руб.</t>
  </si>
  <si>
    <t>Примечание: аналогичный расчет представляется по отчетным данным базового периода</t>
  </si>
  <si>
    <t>цена, руб.</t>
  </si>
  <si>
    <t>удельный расход материалов на тыс.куб.м очищаемой воды, кг</t>
  </si>
  <si>
    <t>количество, т</t>
  </si>
  <si>
    <t>количество,  т</t>
  </si>
  <si>
    <t>объем очищаемой воды, тыс.куб.м</t>
  </si>
  <si>
    <t>Расчет эксплуатационных расходов на услуги систем водоснабжения</t>
  </si>
  <si>
    <t>I.</t>
  </si>
  <si>
    <t>Полезный отпуск воды, всего</t>
  </si>
  <si>
    <t>тыс.куб.м</t>
  </si>
  <si>
    <t>II.</t>
  </si>
  <si>
    <t>Полная себестоимость отпущенной воды</t>
  </si>
  <si>
    <t>тыс. руб.</t>
  </si>
  <si>
    <t>Подъем воды, всего</t>
  </si>
  <si>
    <t>в том числе - электроэнергия</t>
  </si>
  <si>
    <t>Очистка воды, всего</t>
  </si>
  <si>
    <t>в том числе - материалы</t>
  </si>
  <si>
    <t>Транспортировка воды, всего</t>
  </si>
  <si>
    <t>Проведение аварийно-восстановительных работ (расшифровать по элементам затрат)</t>
  </si>
  <si>
    <t>Покупная вода</t>
  </si>
  <si>
    <t>Прочие прямые расходы, всего</t>
  </si>
  <si>
    <t>Общеэкслуатационные расходы</t>
  </si>
  <si>
    <t>9.</t>
  </si>
  <si>
    <t>Внеэкслуатационные расходы</t>
  </si>
  <si>
    <t>Себестоимость 1 куб. м отпущенной воды</t>
  </si>
  <si>
    <t xml:space="preserve"> руб.</t>
  </si>
  <si>
    <t>Примечание:</t>
  </si>
  <si>
    <t>* - показатели, принятые при расчете  и утверждении предыдущего тарифа</t>
  </si>
  <si>
    <t xml:space="preserve">   - заполняют предприятия, сдающие статистическую отчетность по форме 6-в “Отчетная калькуляция себестоимости отпущенной воды”</t>
  </si>
  <si>
    <t>Расчет среднего тарифа</t>
  </si>
  <si>
    <t xml:space="preserve">на услуги систем водоснабжения </t>
  </si>
  <si>
    <t>- на технологию ( химреагенты)</t>
  </si>
  <si>
    <t>- на другие производственные и хозяйственные нужды</t>
  </si>
  <si>
    <t xml:space="preserve"> Электроэнергия на технологические цели</t>
  </si>
  <si>
    <t>Топливо</t>
  </si>
  <si>
    <t xml:space="preserve"> Амортизация</t>
  </si>
  <si>
    <t>Заработная плата производственных рабочих</t>
  </si>
  <si>
    <t xml:space="preserve"> Начисления на зарплату</t>
  </si>
  <si>
    <t xml:space="preserve"> Покупная вода</t>
  </si>
  <si>
    <t xml:space="preserve"> Ремонт и техническое обслуживание</t>
  </si>
  <si>
    <t>-в т.ч. капитальный ремонт</t>
  </si>
  <si>
    <t xml:space="preserve"> Прочие прямые затраты</t>
  </si>
  <si>
    <t>10.</t>
  </si>
  <si>
    <t>11.</t>
  </si>
  <si>
    <t xml:space="preserve"> Цеховые расходы</t>
  </si>
  <si>
    <t>12.</t>
  </si>
  <si>
    <t xml:space="preserve"> Общеэксплуатационные расходы</t>
  </si>
  <si>
    <t>13.</t>
  </si>
  <si>
    <t xml:space="preserve"> Внеэксплуатационные расходы</t>
  </si>
  <si>
    <t>14.</t>
  </si>
  <si>
    <t xml:space="preserve"> Полная себестоимость</t>
  </si>
  <si>
    <t>15.</t>
  </si>
  <si>
    <t>тыс. куб.м</t>
  </si>
  <si>
    <t>16.</t>
  </si>
  <si>
    <t xml:space="preserve"> Себестоимость  1 куб. м отпущенной воды</t>
  </si>
  <si>
    <t>17.</t>
  </si>
  <si>
    <t xml:space="preserve"> Прибыль на 1 куб. м воды</t>
  </si>
  <si>
    <t>18.</t>
  </si>
  <si>
    <t xml:space="preserve"> Рентабельность</t>
  </si>
  <si>
    <t>19.</t>
  </si>
  <si>
    <t xml:space="preserve"> Средний экономически обоснованный тариф за 1 куб. м воды</t>
  </si>
  <si>
    <t xml:space="preserve"> Полезный отпуск                                                             (стр.8 табл. 1)</t>
  </si>
  <si>
    <t>Расчет амортизации основных фондов</t>
  </si>
  <si>
    <t>по услугам систем водоснабжения</t>
  </si>
  <si>
    <r>
      <t>по _______________________________</t>
    </r>
    <r>
      <rPr>
        <b/>
        <sz val="12"/>
        <rFont val="Times New Roman"/>
        <family val="1"/>
      </rPr>
      <t xml:space="preserve">____ </t>
    </r>
  </si>
  <si>
    <t>Наименование основных фондов</t>
  </si>
  <si>
    <t>Балансовая стоимость основных фондов, руб.</t>
  </si>
  <si>
    <t>Общая норма амортизационных отчислений, %</t>
  </si>
  <si>
    <t>Сумма амортизационных отчислений,  руб.</t>
  </si>
  <si>
    <t>Регулируемый период 200__  г.</t>
  </si>
  <si>
    <t>(тыс.руб.)</t>
  </si>
  <si>
    <t>Балансовая стоимость основных фондов, всего</t>
  </si>
  <si>
    <t>Средний годовой процент амортизационных отчислений</t>
  </si>
  <si>
    <t>Сумма амортизационных отчислений, всего</t>
  </si>
  <si>
    <t>Примечание: * - показатели,  принятые при расчете и утверждении предыдущего тарифа</t>
  </si>
  <si>
    <t>Базовый период  (*)                    200__ г.</t>
  </si>
  <si>
    <t>Сравнительный анализ численности  работников предприятия по услугам систем водоснабжения</t>
  </si>
  <si>
    <t>по ___________________________________________________</t>
  </si>
  <si>
    <t>(чел.)</t>
  </si>
  <si>
    <t>Наименование служб и профессий</t>
  </si>
  <si>
    <t>Численность работников</t>
  </si>
  <si>
    <t>нормативная</t>
  </si>
  <si>
    <t>штатная</t>
  </si>
  <si>
    <t>фактическая</t>
  </si>
  <si>
    <t>Начальник отдела по труду</t>
  </si>
  <si>
    <t>№№ пп.</t>
  </si>
  <si>
    <t>Всего:</t>
  </si>
  <si>
    <t>по ________________________________________________________</t>
  </si>
  <si>
    <t>Наименование служб с подведением итогов по каждой службе</t>
  </si>
  <si>
    <t xml:space="preserve">Регулируемый период </t>
  </si>
  <si>
    <t>Численность работников, чел. по____________________  (*)</t>
  </si>
  <si>
    <t>Годовой фонд заработной платы, тыс.руб.</t>
  </si>
  <si>
    <t>всего</t>
  </si>
  <si>
    <t>в том числе</t>
  </si>
  <si>
    <t>ИТР</t>
  </si>
  <si>
    <t>в  том числе</t>
  </si>
  <si>
    <t>по тарифной ставке</t>
  </si>
  <si>
    <t>рабочих</t>
  </si>
  <si>
    <t>Годовой фонд рабочего времени, час.</t>
  </si>
  <si>
    <t>рабочих, всего</t>
  </si>
  <si>
    <t>другие выплаты (вредность, ночные, праздничные, премия и т.д.)</t>
  </si>
  <si>
    <t xml:space="preserve">                      ** - указать дату введения тарифной ставки.</t>
  </si>
  <si>
    <t>Тарифная ставка рабочего                1 разряда, руб. (**)</t>
  </si>
  <si>
    <t>Расходы  на оплату воды, приобретаемой со стороны</t>
  </si>
  <si>
    <t>по ___________________________________________</t>
  </si>
  <si>
    <t>Тариф за 1 куб. м воды</t>
  </si>
  <si>
    <t>Руб.</t>
  </si>
  <si>
    <t>Количество воды, приобретаемой со стороны</t>
  </si>
  <si>
    <t>Примечание: *- показатели, принятые при расчете и утверждении предыдущего тарифа.</t>
  </si>
  <si>
    <t>Ед. Изм.</t>
  </si>
  <si>
    <t>Базовый период (*)  200__ г.</t>
  </si>
  <si>
    <t>Расходы на оплату воды, приобретаемой со стороны                         ( стр.1 х стр.2)</t>
  </si>
  <si>
    <t>Смета цеховых расходов на услуги систем водоснабжения</t>
  </si>
  <si>
    <r>
      <t>по</t>
    </r>
    <r>
      <rPr>
        <sz val="12"/>
        <rFont val="Times New Roman"/>
        <family val="1"/>
      </rPr>
      <t xml:space="preserve"> _______________________________________________</t>
    </r>
  </si>
  <si>
    <t>Цеховые расходы, всего</t>
  </si>
  <si>
    <t xml:space="preserve">   - отчисления на социальные нужды</t>
  </si>
  <si>
    <t xml:space="preserve">   - амортизация</t>
  </si>
  <si>
    <t xml:space="preserve">   - охрана труда</t>
  </si>
  <si>
    <t xml:space="preserve">   - ремонт и техническое обслуживание основных фондов общецехового назначения</t>
  </si>
  <si>
    <t xml:space="preserve">   - износ МБП</t>
  </si>
  <si>
    <t xml:space="preserve">   - другие затраты, относимые на себестоимость услуг, всего</t>
  </si>
  <si>
    <t>Примечание: * -  показатели,  принятые при расчете и утверждении предыдущего тарифа</t>
  </si>
  <si>
    <t>Базовый период  (*) 200__ г.</t>
  </si>
  <si>
    <t>-</t>
  </si>
  <si>
    <t xml:space="preserve">   -</t>
  </si>
  <si>
    <t>1.1</t>
  </si>
  <si>
    <t>1.2</t>
  </si>
  <si>
    <t>1.3</t>
  </si>
  <si>
    <t>1.4</t>
  </si>
  <si>
    <t>1.5</t>
  </si>
  <si>
    <t>1.6</t>
  </si>
  <si>
    <t>1.7</t>
  </si>
  <si>
    <t>1.7.1</t>
  </si>
  <si>
    <t>1.7.2</t>
  </si>
  <si>
    <t>1.7.3</t>
  </si>
  <si>
    <t>ВСЕГО:</t>
  </si>
  <si>
    <t xml:space="preserve">   - ремонт и техническое обслуживание                                 (в том числе - капитальный ремонт)</t>
  </si>
  <si>
    <t xml:space="preserve">   - затраты на оплату труда</t>
  </si>
  <si>
    <t xml:space="preserve">   - цеховые расходы</t>
  </si>
  <si>
    <t xml:space="preserve">   - электроэнергия</t>
  </si>
  <si>
    <t xml:space="preserve">   - ремонт и техническое обслуживание                                      (в том числе - капитальный ремонт)</t>
  </si>
  <si>
    <t xml:space="preserve">   - отчисления на страхование имущества</t>
  </si>
  <si>
    <t>пропуска сточной жидкости через сети канализации</t>
  </si>
  <si>
    <t>Принято сточной жидкости, всего</t>
  </si>
  <si>
    <t>- от других потребителей</t>
  </si>
  <si>
    <t>- собственные стоки</t>
  </si>
  <si>
    <t>Передано сточной жидкости на очистку другим предприятиям</t>
  </si>
  <si>
    <t>Пропущено сточной жидкости через собственные канализационные сети</t>
  </si>
  <si>
    <t>Суточный пропуск сточной жидкости</t>
  </si>
  <si>
    <t>Очищено  очистными сооружениями сточной жидкости, всего:</t>
  </si>
  <si>
    <t>Пропущено сточной жидкости</t>
  </si>
  <si>
    <t>Расход электроэнергии на перекачку сточной жидкости</t>
  </si>
  <si>
    <t>Расход электроэнергии на 1 куб.м. перекаченных стоков</t>
  </si>
  <si>
    <t>тыс.руб</t>
  </si>
  <si>
    <t>на очистку сточной жидкости и обработку ее осадка</t>
  </si>
  <si>
    <t>объем очищаемых сточных вод, тыс.куб.м</t>
  </si>
  <si>
    <t>удельный расход материалов на тыс.куб.м очищенных стоков, кг</t>
  </si>
  <si>
    <t>стоимость материалов, тыс.руб. (5х10)</t>
  </si>
  <si>
    <t>среднвзвешенная цена, руб.  (6х7)+(8х9)               /(6+8)</t>
  </si>
  <si>
    <t>потребность в материалах, т.   (3х4)</t>
  </si>
  <si>
    <t>Полная себестоимость отвода сточной жидкости</t>
  </si>
  <si>
    <t>Перекачка сточной жидкости, всего</t>
  </si>
  <si>
    <t>Очистка сточной жидкости и обработка ее осадка, всего</t>
  </si>
  <si>
    <t>Транспортировка и утилизация сточной жидкости, всего</t>
  </si>
  <si>
    <t>Себестоимость 1 куб. м пропущенной сточной жидкости</t>
  </si>
  <si>
    <t xml:space="preserve">   - заполняют предприятия, сдающие статистическую отчетность по форме 6-к “Отчетная калькуляция себестоимости отвода сточной жидкости”</t>
  </si>
  <si>
    <t>Материалы, всего                                                  в том числе:</t>
  </si>
  <si>
    <t>Материалы, всего                                                 в том числе:</t>
  </si>
  <si>
    <t>Себестоимость  1 куб. м  отведенной сточной жидкости</t>
  </si>
  <si>
    <t xml:space="preserve"> Переданная сточная жидкость</t>
  </si>
  <si>
    <t>Очищено  очистными сооружениями, всего (стр.5 табл.12)</t>
  </si>
  <si>
    <t>Примечание: * - указать, в соответствии с нормативами или штатным расписанием, или по факту, определена  численность работников предприятия;</t>
  </si>
  <si>
    <t>Расходы  на оплату по очистке стоков, передаваемых сторонним предприятиям</t>
  </si>
  <si>
    <t>Тариф за 1 куб. м стоков</t>
  </si>
  <si>
    <t>Количество стоков, передаваемых сторонним предприятиям</t>
  </si>
  <si>
    <t>Расходы на оплату по очистке стоков, передаваемых сторонним предприятиям по очистке стоков, передаваемым сторонним предприятиям ( стр.1 х стр.2)</t>
  </si>
  <si>
    <r>
      <t>по</t>
    </r>
    <r>
      <rPr>
        <sz val="12"/>
        <rFont val="Times New Roman"/>
        <family val="1"/>
      </rPr>
      <t xml:space="preserve"> __________________________________</t>
    </r>
  </si>
  <si>
    <t>наименование предпритяия</t>
  </si>
  <si>
    <t xml:space="preserve">                                                                                                  (тыс.руб.)</t>
  </si>
  <si>
    <t>Общеэксплуатационные расходы, всего</t>
  </si>
  <si>
    <t>Проценты по кредитам банка</t>
  </si>
  <si>
    <t>Отчисления на соц. нужды</t>
  </si>
  <si>
    <t>Заработная плата прочего  общеэксплуатационного персонала</t>
  </si>
  <si>
    <t>Амортизация</t>
  </si>
  <si>
    <t>Охрана труда</t>
  </si>
  <si>
    <t>Услуги связи</t>
  </si>
  <si>
    <t>Командировочные расходы</t>
  </si>
  <si>
    <t>Транспортные расходы</t>
  </si>
  <si>
    <t>Ремонт и техническое обслуживание основных фондов общехозяйственного назначения</t>
  </si>
  <si>
    <t>Другие затраты, относимые на себестоимость</t>
  </si>
  <si>
    <t>Внеэксплуатационные расходы, всего</t>
  </si>
  <si>
    <t>- (и так далее)</t>
  </si>
  <si>
    <t>Заработная плата административно-управленческого персонала</t>
  </si>
  <si>
    <t>Налоги, относимые, в соответствии с законодательством, на себестоимость, всего</t>
  </si>
  <si>
    <t>в том числе:  (расшифровать)                                 -</t>
  </si>
  <si>
    <t xml:space="preserve">   *- показатели,  принятые при расчете и утверждении предыдущего тарифа</t>
  </si>
  <si>
    <t>в том числе:                                                                               Плата за предельно допустимые выбросы</t>
  </si>
  <si>
    <t>в том числе:                                                             Плата за предельно допустимые выбросы</t>
  </si>
  <si>
    <t xml:space="preserve">Расчет прибыли для установления тарифов </t>
  </si>
  <si>
    <t>Прибыль на развитие производства, всего</t>
  </si>
  <si>
    <t>Прибыль на социальное развитие, всего</t>
  </si>
  <si>
    <t>Прибыль на поощрение</t>
  </si>
  <si>
    <t>Прибыль на прочие цели</t>
  </si>
  <si>
    <t>Дивиденды по акциям</t>
  </si>
  <si>
    <t>Прибыль, необлагаемая налогом</t>
  </si>
  <si>
    <t>Прибыль, облагаемая налогом</t>
  </si>
  <si>
    <t>Налоги, сборы, платежи, всего</t>
  </si>
  <si>
    <t>- на  имущество</t>
  </si>
  <si>
    <t>- на содержание социальной сферы</t>
  </si>
  <si>
    <t>- плата за выбросы (сбросы) загрязняющих веществ</t>
  </si>
  <si>
    <t>- другие налоги, сборы, обязательные платежи</t>
  </si>
  <si>
    <t>Балансовая прибыль, всего</t>
  </si>
  <si>
    <t>- за счет пропуска сточных вод</t>
  </si>
  <si>
    <t>Примечание: *- показатели,  принятые при расчете и утверждении предыдущего тарифа</t>
  </si>
  <si>
    <t>в том числе:                                                   - капитальные вложения</t>
  </si>
  <si>
    <t>в том числе:                                                     - капитальные вложения</t>
  </si>
  <si>
    <t>в том числе:                                                          - на прибыль</t>
  </si>
  <si>
    <t>в том числе:                                                          - за счет реализации воды</t>
  </si>
  <si>
    <t xml:space="preserve">Расчет источников финансирования капитальных вложений </t>
  </si>
  <si>
    <r>
      <t>по</t>
    </r>
    <r>
      <rPr>
        <sz val="12"/>
        <rFont val="Times New Roman"/>
        <family val="1"/>
      </rPr>
      <t xml:space="preserve"> _________________________________________________</t>
    </r>
  </si>
  <si>
    <t>Объем капитальных вложений, всего</t>
  </si>
  <si>
    <t>- на непроизводственные нужды</t>
  </si>
  <si>
    <t>амортизационные отчисления на полное восстановление основных средств</t>
  </si>
  <si>
    <t>неиспользованные средства на начало года</t>
  </si>
  <si>
    <t>средства республиканского бюджета</t>
  </si>
  <si>
    <t>средства местного бюджета</t>
  </si>
  <si>
    <t xml:space="preserve"> долевые средства</t>
  </si>
  <si>
    <t>от реализации ценных бумаг</t>
  </si>
  <si>
    <t>кредитные средства</t>
  </si>
  <si>
    <t>III.</t>
  </si>
  <si>
    <t>За счет прибыли  (I - II)</t>
  </si>
  <si>
    <t>*- показатели,  принятые при расчете и утверждении предыдущего тарифа;</t>
  </si>
  <si>
    <t>в том числе:                                                                    - на производственные и научно-техническое развитие</t>
  </si>
  <si>
    <t>Финансирование капитальных вложений                                                              в том числе:</t>
  </si>
  <si>
    <t xml:space="preserve">                                       I.</t>
  </si>
  <si>
    <t xml:space="preserve">  - к расчету прилагается план капитального строительства, согласованный в установленном порядке.</t>
  </si>
  <si>
    <t>Полезный отпуск воды</t>
  </si>
  <si>
    <t>Объем очищенной сточной жидкости</t>
  </si>
  <si>
    <t>Расходы, всего</t>
  </si>
  <si>
    <t>Доходы, всего</t>
  </si>
  <si>
    <t>Прибыль, всего</t>
  </si>
  <si>
    <t>Себестоимость:</t>
  </si>
  <si>
    <t>Среднеотпускной тариф</t>
  </si>
  <si>
    <t>Действующий тариф:</t>
  </si>
  <si>
    <t>- прочих потребителей (без НДС)</t>
  </si>
  <si>
    <t>в том числе:                                                         3.1 - по водоснабжению</t>
  </si>
  <si>
    <t>в  том числе:                                                  4.1 - от водоснабжения</t>
  </si>
  <si>
    <t xml:space="preserve"> в том числе:                                              5.1 - по водоснабжению                      (стр.4.1 - стр.3.1)</t>
  </si>
  <si>
    <t>- 1 куб.м очищенной сточной жидкости (стр.4.2 / стр.2)</t>
  </si>
  <si>
    <t>- 1 куб.м очищенной сточной жидкости (стр.3.2 / стр.2)</t>
  </si>
  <si>
    <t>- 1 куб.м отпущенной  воды                        (стр.3.1 / стр.1)</t>
  </si>
  <si>
    <t>за  1 куб.м отпущенной  воды для:                                - населения (с НДС);</t>
  </si>
  <si>
    <t>- 1 куб.м отпущенной  воды                        (стр.4.1 / стр.1)</t>
  </si>
  <si>
    <t>в том числе:                                                                 - расходы на рекламу</t>
  </si>
  <si>
    <t>в т. ч:                                                                8.1  населению</t>
  </si>
  <si>
    <t>-свыше 750 кВт</t>
  </si>
  <si>
    <t xml:space="preserve">       за 1 кВт максимальной нагрузки в месяц</t>
  </si>
  <si>
    <t>**№1 =</t>
  </si>
  <si>
    <t>**№2 =</t>
  </si>
  <si>
    <t>** - количество месяцев в периоде №1 - базовый, № - регулируемый</t>
  </si>
  <si>
    <t>7.1  за максимальную нагрузку</t>
  </si>
  <si>
    <t>7.2  за потребленную энергию свыше 750 кВА</t>
  </si>
  <si>
    <t>7.3  за  реактивную энергию</t>
  </si>
  <si>
    <t>стоимость материалов, тыс.руб.                 (5х10)</t>
  </si>
  <si>
    <t>- отчисления на страхование имущества</t>
  </si>
  <si>
    <t xml:space="preserve"> в том числе:                                                                                     - оплата услуг службы “Заказчика”</t>
  </si>
  <si>
    <t>в т.ч.                                                                          -до 750 кВт</t>
  </si>
  <si>
    <t>ИТОГО:</t>
  </si>
  <si>
    <t>Расчет численности и фонда заработной платы по услугам систем  водоснабжения</t>
  </si>
  <si>
    <t>в том числе:                                                                  - заработная плата цехового персонала</t>
  </si>
  <si>
    <t xml:space="preserve">в том числе: (наиболее крупные статьи расшифровать)                                                                   -  </t>
  </si>
  <si>
    <t>в т.ч.:                                                           - от населения</t>
  </si>
  <si>
    <t>в т. ч.:                                                            - от населения</t>
  </si>
  <si>
    <t>б)через канализационные сети сторонних организаций</t>
  </si>
  <si>
    <t>из них:                                                       -собственные стоки</t>
  </si>
  <si>
    <t>в т.ч. принятой:                                          а)через собственные канализационные сети (=стр.3)</t>
  </si>
  <si>
    <t>Пропущено сточных вод, всего</t>
  </si>
  <si>
    <t xml:space="preserve">  в том числе:                                                                                         - оплата услуг службы “Заказчика”</t>
  </si>
  <si>
    <r>
      <t>по _______________________________</t>
    </r>
    <r>
      <rPr>
        <b/>
        <sz val="12"/>
        <rFont val="Times New Roman"/>
        <family val="1"/>
      </rPr>
      <t>____</t>
    </r>
  </si>
  <si>
    <t>- отчисления на социальные нужды</t>
  </si>
  <si>
    <t>- амортизация</t>
  </si>
  <si>
    <t>- охрана труда</t>
  </si>
  <si>
    <t>- ремонт и техническое обслуживание основных фондов общецехового назначения</t>
  </si>
  <si>
    <t xml:space="preserve">   - другие затраты, относимые на себестоимость услуг, всего   </t>
  </si>
  <si>
    <t xml:space="preserve">в том числе:                                              (наиболее крупные статьи расшифровать)                    -  </t>
  </si>
  <si>
    <t>за 1 куб.м очищенной сточной жидкости  для:                                                           - населения (с НДС);</t>
  </si>
  <si>
    <t>в том числе:                                                              - заработная плата цехового персонала</t>
  </si>
  <si>
    <t>** - количество месяцев в периоде №1 - базовый, №2 - регулируемый</t>
  </si>
  <si>
    <t>Базовый период (*)                             200__ год</t>
  </si>
  <si>
    <t>Расход электроэнергии по максимальной нагрузке</t>
  </si>
  <si>
    <t>на услуги систем канализации</t>
  </si>
  <si>
    <t xml:space="preserve">Расчет эксплуатационных расходов на услуги систем канализации </t>
  </si>
  <si>
    <t xml:space="preserve">на услуги систем канализации </t>
  </si>
  <si>
    <t>по услугам систем канализации</t>
  </si>
  <si>
    <t>Сравнительный анализ численности  работников предприятия по услугам систем канализации</t>
  </si>
  <si>
    <t>Расчет численности и фонда заработной платы по услугам систем  канализации</t>
  </si>
  <si>
    <t xml:space="preserve">Смета цеховых расходов на услуги систем канализации </t>
  </si>
  <si>
    <t>Смета общеэксплуатационных и внеэксплуатационных расходов  на услуги систем канализации</t>
  </si>
  <si>
    <t>Сводный расчет доходов предприятия от оказания услуг водоснабжения и канализации</t>
  </si>
  <si>
    <t>Смета общеэксплуатационных и внеэксплуатационных расходов  на услуги систем водоснабжения</t>
  </si>
  <si>
    <t>Таблица № 1</t>
  </si>
  <si>
    <t>Таблица № 2</t>
  </si>
  <si>
    <t>Таблица № 3</t>
  </si>
  <si>
    <t>Таблица № 4</t>
  </si>
  <si>
    <t>Таблица № 5</t>
  </si>
  <si>
    <t>Таблица № 6</t>
  </si>
  <si>
    <t>Таблица № 7</t>
  </si>
  <si>
    <t>Таблица № 8</t>
  </si>
  <si>
    <t>Таблица № 9</t>
  </si>
  <si>
    <t>Таблица № 10</t>
  </si>
  <si>
    <t>Таблица № 11</t>
  </si>
  <si>
    <t>Таблица № 12</t>
  </si>
  <si>
    <t>Таблица № 14</t>
  </si>
  <si>
    <t>Таблица № 15</t>
  </si>
  <si>
    <t>Таблица № 16</t>
  </si>
  <si>
    <t>Таблица № 17</t>
  </si>
  <si>
    <t>Таблица № 18</t>
  </si>
  <si>
    <t>Таблица № 19</t>
  </si>
  <si>
    <t>Таблица № 20</t>
  </si>
  <si>
    <t>Таблица № 21</t>
  </si>
  <si>
    <t>Таблица № 22</t>
  </si>
  <si>
    <t>Таблица № 23</t>
  </si>
  <si>
    <t>Таблица № 24</t>
  </si>
  <si>
    <t>Таблица № 25</t>
  </si>
  <si>
    <t>Таблица № 26</t>
  </si>
  <si>
    <t>Таблица № 27</t>
  </si>
  <si>
    <t>Таблица № 28</t>
  </si>
  <si>
    <t>Таблица № 29</t>
  </si>
  <si>
    <t>Таблица № 31</t>
  </si>
  <si>
    <t>Таблица № 30</t>
  </si>
  <si>
    <t>Таблица № 13</t>
  </si>
  <si>
    <t>3.2 - по канализации</t>
  </si>
  <si>
    <t>4.2 - от  канализации</t>
  </si>
  <si>
    <t>5.2 - по канализации                        (стр. 4.2 - стр.3.2)</t>
  </si>
  <si>
    <t xml:space="preserve"> Всего доходов                                          </t>
  </si>
  <si>
    <t xml:space="preserve"> Всего доходов                                     </t>
  </si>
  <si>
    <t xml:space="preserve"> Всего доходов                   </t>
  </si>
  <si>
    <t xml:space="preserve"> Всего доходов                                 </t>
  </si>
  <si>
    <t>Приложение к таблице № 11,12,25,26</t>
  </si>
  <si>
    <t>№ п/п</t>
  </si>
  <si>
    <t>Цеховые расходы, тыс. руб.</t>
  </si>
  <si>
    <t>Общеэксплуатационные расходы, тыс. руб.</t>
  </si>
  <si>
    <t>Внеэксплуатационные расходы, тыс. руб.</t>
  </si>
  <si>
    <t>Водоснабжение</t>
  </si>
  <si>
    <t>Канализация</t>
  </si>
  <si>
    <t>всего по предприятию</t>
  </si>
  <si>
    <t xml:space="preserve"> Прибыль на 1 куб. м. </t>
  </si>
  <si>
    <t>Материалы, всего**                                                 в том числе:</t>
  </si>
  <si>
    <t xml:space="preserve"> Электроэнергия на технологические цели**</t>
  </si>
  <si>
    <t>Топливо**</t>
  </si>
  <si>
    <t xml:space="preserve"> Покупная вода**</t>
  </si>
  <si>
    <t xml:space="preserve"> -в т.ч. капитальный ремонт**</t>
  </si>
  <si>
    <t xml:space="preserve"> Прочие прямые затраты**</t>
  </si>
  <si>
    <t xml:space="preserve"> Цеховые расходы**</t>
  </si>
  <si>
    <t>Общеэксплуатационные расходы**</t>
  </si>
  <si>
    <t>Внеэксплуатационные расходы**</t>
  </si>
  <si>
    <t xml:space="preserve"> Прибыль на 1 куб. м воды***</t>
  </si>
  <si>
    <t>Материалы**, всего                                                  в том числе:</t>
  </si>
  <si>
    <t xml:space="preserve"> Переданная сточная жидкость**</t>
  </si>
  <si>
    <t xml:space="preserve"> Общеэксплуатационные расходы**</t>
  </si>
  <si>
    <t xml:space="preserve"> Внеэксплуатационные расходы**</t>
  </si>
  <si>
    <t xml:space="preserve"> Прибыль на 1 куб. м. ***</t>
  </si>
  <si>
    <t xml:space="preserve"> - Заполняют предприятия, работающие на упрощенной системе налогообложения и</t>
  </si>
  <si>
    <t>сельскохозяйственные предприятия, уплачивающие единый сельскохозяйственный</t>
  </si>
  <si>
    <t>налог;</t>
  </si>
  <si>
    <t>* - показатели, принятые при расчете  и утверждении предыдущего тарифа;</t>
  </si>
  <si>
    <t>** - рассчитываются с учетом стоимости покупных товаров, работ и услуг с учетом НДС;</t>
  </si>
  <si>
    <t>*** - рассчитывается без учета налога на прибыль.</t>
  </si>
  <si>
    <t>* -  показатели,  принятые при расчете и утверждении предыдущего тарифа</t>
  </si>
  <si>
    <t>Примечание: - многоотраслевым предприятиям к данной форме приложить полный расчет распределения цеховых расходов по видам услуг (приложение к таблице № 11) в соответствии с приказом об учетной политике;</t>
  </si>
  <si>
    <t>Примечание: - мноотраслевым предприятиям к данной форме приложить полный расчет распределения общеэксплуатационных  и внеэксплуатационных расходов по видам  услуг (приложение к таблице № 12), осуществляемый в соответствии с приказом об учетной политике;</t>
  </si>
  <si>
    <t>Примечание: - мноотраслевым предприятиям к данной форме приложить полный расчет распределения общеэксплуатационных  и внеэксплуатационных расходов по видам  услуг (приложение к таблице № 26), осуществляемый в соответствии с приказом об учетной политике;</t>
  </si>
  <si>
    <t>Примечание: - многоотраслевым предприятиям к данной форме приложить полный расчет распределения цеховых расходов по видам услуг (приложение к таблице № 25) в соответствии с приказом об учетной политике;</t>
  </si>
  <si>
    <t>Расчет распределения цеховых, общеэксплуатационных и внеэксплуатационных расходов услуг систем водоснабжения и канализации</t>
  </si>
  <si>
    <t>Базовый период (*)     200__ год</t>
  </si>
  <si>
    <t>Базовый период   200__ год</t>
  </si>
  <si>
    <t>1.1.1</t>
  </si>
  <si>
    <t>1.1.2</t>
  </si>
  <si>
    <t>3.1.</t>
  </si>
  <si>
    <t>3.2.</t>
  </si>
  <si>
    <t>среднемесячная оплата труда АУП (руб.)</t>
  </si>
  <si>
    <t>численность АУП, распределяемого на регулируемый вид деятельности, ед.</t>
  </si>
  <si>
    <t>5.1.</t>
  </si>
  <si>
    <t>5.2.</t>
  </si>
  <si>
    <t>среднемесячная оплата труда прочего  общеэксплуатационного персонала (руб.)</t>
  </si>
  <si>
    <t>численность прочего  общеэксплуатационного персонала, распределяемого на регулируемый вид деятельности, ед.</t>
  </si>
  <si>
    <t>Прямые затраты по видам оказывемых услуг, тыс.руб.</t>
  </si>
  <si>
    <t>среднемесячная оплата труда цехового персонала (руб.)</t>
  </si>
  <si>
    <t>численность цехового персонала, распределяемого на регулируемый вид деятельности, ед.</t>
  </si>
  <si>
    <t>СХПК " Гигант"  Красноармейского района ЧР</t>
  </si>
  <si>
    <t>СХПК " Гигант" Красноармейского района ЧР</t>
  </si>
  <si>
    <t>СХПК " Гигант"</t>
  </si>
  <si>
    <t>пр СХПК " Гигант" Красноармейского района</t>
  </si>
  <si>
    <t>по СХПК " Гигант"</t>
  </si>
  <si>
    <t xml:space="preserve"> СХПК " Гигант"</t>
  </si>
  <si>
    <t>слесарь</t>
  </si>
  <si>
    <t>СХПК Гигант</t>
  </si>
  <si>
    <t>по ___________СХПК "Гигант"_____________________________________________</t>
  </si>
  <si>
    <t>по ______схпк "Гигант"_____________________________________</t>
  </si>
  <si>
    <r>
      <t>по</t>
    </r>
    <r>
      <rPr>
        <sz val="12"/>
        <rFont val="Times New Roman"/>
        <family val="1"/>
      </rPr>
      <t xml:space="preserve"> ________СХПК "Гигант"___________________________</t>
    </r>
  </si>
  <si>
    <r>
      <t>по</t>
    </r>
    <r>
      <rPr>
        <sz val="12"/>
        <rFont val="Times New Roman"/>
        <family val="1"/>
      </rPr>
      <t xml:space="preserve"> ____СХПК "Гигант"______________________________</t>
    </r>
  </si>
  <si>
    <t>по _______СХПК "Гигант"_________________________________________________</t>
  </si>
  <si>
    <r>
      <t>по</t>
    </r>
    <r>
      <rPr>
        <sz val="12"/>
        <rFont val="Times New Roman"/>
        <family val="1"/>
      </rPr>
      <t xml:space="preserve"> _____СХПК "Гигант"____________________________________________</t>
    </r>
  </si>
  <si>
    <t>по _______СХПК "Гигант"___</t>
  </si>
  <si>
    <r>
      <t>по_</t>
    </r>
    <r>
      <rPr>
        <sz val="14"/>
        <rFont val="Times New Roman"/>
        <family val="1"/>
      </rPr>
      <t>_____СХПК "Гигант"___________________________</t>
    </r>
  </si>
  <si>
    <r>
      <t>по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_________СХПК "Гигант"_______________________________________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</si>
</sst>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р_."/>
    <numFmt numFmtId="168" formatCode="#,##0.0_р_."/>
    <numFmt numFmtId="169" formatCode="#,##0.00_р_."/>
    <numFmt numFmtId="170" formatCode="#,##0.0_р_.;[Red]\-#,##0.0_р_."/>
    <numFmt numFmtId="171" formatCode="0.0_ ;[Red]\-0.0\ "/>
    <numFmt numFmtId="172" formatCode="#,##0.0_ ;[Red]\-#,##0.0\ "/>
    <numFmt numFmtId="173" formatCode="#,##0.00_ ;[Red]\-#,##0.00\ "/>
    <numFmt numFmtId="174" formatCode="#,##0.000_ ;[Red]\-#,##0.000\ "/>
    <numFmt numFmtId="175" formatCode="#,##0_ ;[Red]\-#,##0\ "/>
    <numFmt numFmtId="176" formatCode="0.0"/>
    <numFmt numFmtId="177" formatCode="0.0%"/>
    <numFmt numFmtId="178" formatCode="_-* #,##0.0_р_._-;\-* #,##0.0_р_._-;_-* &quot;-&quot;_р_._-;_-@_-"/>
    <numFmt numFmtId="179" formatCode="0.000%"/>
    <numFmt numFmtId="180" formatCode="0.0000"/>
    <numFmt numFmtId="181" formatCode="0.000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6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color indexed="10"/>
      <name val="Arial Cyr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 applyProtection="1">
      <alignment horizontal="center" vertical="top" wrapText="1"/>
      <protection locked="0"/>
    </xf>
    <xf numFmtId="0" fontId="5" fillId="0" borderId="15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left" vertical="top" wrapText="1" indent="1"/>
      <protection locked="0"/>
    </xf>
    <xf numFmtId="172" fontId="5" fillId="0" borderId="10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/>
      <protection locked="0"/>
    </xf>
    <xf numFmtId="172" fontId="5" fillId="4" borderId="10" xfId="0" applyNumberFormat="1" applyFont="1" applyFill="1" applyBorder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172" fontId="5" fillId="4" borderId="10" xfId="0" applyNumberFormat="1" applyFont="1" applyFill="1" applyBorder="1" applyAlignment="1" applyProtection="1">
      <alignment vertical="center" wrapText="1"/>
      <protection/>
    </xf>
    <xf numFmtId="172" fontId="5" fillId="0" borderId="10" xfId="0" applyNumberFormat="1" applyFont="1" applyBorder="1" applyAlignment="1" applyProtection="1">
      <alignment wrapText="1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 inden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vertical="top" wrapText="1"/>
      <protection locked="0"/>
    </xf>
    <xf numFmtId="49" fontId="5" fillId="0" borderId="12" xfId="0" applyNumberFormat="1" applyFont="1" applyBorder="1" applyAlignment="1" applyProtection="1">
      <alignment horizontal="left" vertical="top" wrapText="1" indent="1"/>
      <protection locked="0"/>
    </xf>
    <xf numFmtId="172" fontId="5" fillId="4" borderId="11" xfId="0" applyNumberFormat="1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49" fontId="5" fillId="0" borderId="10" xfId="0" applyNumberFormat="1" applyFont="1" applyFill="1" applyBorder="1" applyAlignment="1" applyProtection="1">
      <alignment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 indent="2"/>
      <protection locked="0"/>
    </xf>
    <xf numFmtId="170" fontId="5" fillId="0" borderId="10" xfId="0" applyNumberFormat="1" applyFont="1" applyBorder="1" applyAlignment="1" applyProtection="1">
      <alignment wrapText="1"/>
      <protection locked="0"/>
    </xf>
    <xf numFmtId="170" fontId="5" fillId="0" borderId="10" xfId="0" applyNumberFormat="1" applyFont="1" applyBorder="1" applyAlignment="1" applyProtection="1">
      <alignment vertical="center" wrapText="1"/>
      <protection locked="0"/>
    </xf>
    <xf numFmtId="49" fontId="5" fillId="0" borderId="10" xfId="0" applyNumberFormat="1" applyFont="1" applyBorder="1" applyAlignment="1" applyProtection="1">
      <alignment vertical="top" wrapText="1"/>
      <protection locked="0"/>
    </xf>
    <xf numFmtId="40" fontId="5" fillId="0" borderId="10" xfId="0" applyNumberFormat="1" applyFont="1" applyBorder="1" applyAlignment="1" applyProtection="1">
      <alignment vertical="center" wrapText="1"/>
      <protection locked="0"/>
    </xf>
    <xf numFmtId="172" fontId="5" fillId="0" borderId="10" xfId="0" applyNumberFormat="1" applyFont="1" applyFill="1" applyBorder="1" applyAlignment="1" applyProtection="1">
      <alignment vertical="center" wrapText="1"/>
      <protection locked="0"/>
    </xf>
    <xf numFmtId="170" fontId="5" fillId="4" borderId="10" xfId="0" applyNumberFormat="1" applyFont="1" applyFill="1" applyBorder="1" applyAlignment="1" applyProtection="1">
      <alignment vertical="center" wrapText="1"/>
      <protection/>
    </xf>
    <xf numFmtId="40" fontId="5" fillId="4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/>
      <protection locked="0"/>
    </xf>
    <xf numFmtId="170" fontId="5" fillId="4" borderId="10" xfId="0" applyNumberFormat="1" applyFont="1" applyFill="1" applyBorder="1" applyAlignment="1" applyProtection="1">
      <alignment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 vertical="top" wrapText="1" indent="1"/>
      <protection locked="0"/>
    </xf>
    <xf numFmtId="172" fontId="5" fillId="4" borderId="10" xfId="0" applyNumberFormat="1" applyFont="1" applyFill="1" applyBorder="1" applyAlignment="1" applyProtection="1">
      <alignment vertical="top" wrapText="1"/>
      <protection/>
    </xf>
    <xf numFmtId="0" fontId="5" fillId="4" borderId="10" xfId="0" applyFont="1" applyFill="1" applyBorder="1" applyAlignment="1" applyProtection="1">
      <alignment vertical="center" wrapText="1"/>
      <protection/>
    </xf>
    <xf numFmtId="172" fontId="5" fillId="4" borderId="10" xfId="57" applyNumberFormat="1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left" wrapText="1"/>
      <protection locked="0"/>
    </xf>
    <xf numFmtId="49" fontId="5" fillId="0" borderId="10" xfId="0" applyNumberFormat="1" applyFont="1" applyBorder="1" applyAlignment="1" applyProtection="1">
      <alignment horizontal="left" vertical="top" wrapText="1" indent="2"/>
      <protection locked="0"/>
    </xf>
    <xf numFmtId="40" fontId="5" fillId="0" borderId="10" xfId="0" applyNumberFormat="1" applyFont="1" applyBorder="1" applyAlignment="1" applyProtection="1">
      <alignment wrapText="1"/>
      <protection locked="0"/>
    </xf>
    <xf numFmtId="178" fontId="5" fillId="4" borderId="10" xfId="61" applyNumberFormat="1" applyFont="1" applyFill="1" applyBorder="1" applyAlignment="1" applyProtection="1">
      <alignment wrapText="1"/>
      <protection/>
    </xf>
    <xf numFmtId="178" fontId="5" fillId="4" borderId="10" xfId="61" applyNumberFormat="1" applyFont="1" applyFill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wrapText="1"/>
      <protection locked="0"/>
    </xf>
    <xf numFmtId="0" fontId="10" fillId="0" borderId="10" xfId="0" applyFont="1" applyBorder="1" applyAlignment="1" applyProtection="1">
      <alignment vertical="top" wrapText="1"/>
      <protection locked="0"/>
    </xf>
    <xf numFmtId="172" fontId="5" fillId="4" borderId="10" xfId="0" applyNumberFormat="1" applyFont="1" applyFill="1" applyBorder="1" applyAlignment="1" applyProtection="1">
      <alignment horizontal="right" vertical="center" wrapText="1"/>
      <protection/>
    </xf>
    <xf numFmtId="172" fontId="5" fillId="0" borderId="10" xfId="0" applyNumberFormat="1" applyFont="1" applyBorder="1" applyAlignment="1" applyProtection="1">
      <alignment horizontal="right" vertical="center" wrapText="1"/>
      <protection locked="0"/>
    </xf>
    <xf numFmtId="172" fontId="5" fillId="0" borderId="10" xfId="0" applyNumberFormat="1" applyFont="1" applyBorder="1" applyAlignment="1" applyProtection="1">
      <alignment horizontal="right" wrapText="1"/>
      <protection locked="0"/>
    </xf>
    <xf numFmtId="173" fontId="5" fillId="4" borderId="10" xfId="0" applyNumberFormat="1" applyFont="1" applyFill="1" applyBorder="1" applyAlignment="1" applyProtection="1">
      <alignment horizontal="right" vertical="center" wrapText="1"/>
      <protection/>
    </xf>
    <xf numFmtId="173" fontId="5" fillId="4" borderId="10" xfId="57" applyNumberFormat="1" applyFont="1" applyFill="1" applyBorder="1" applyAlignment="1" applyProtection="1">
      <alignment vertical="center" wrapText="1"/>
      <protection/>
    </xf>
    <xf numFmtId="9" fontId="5" fillId="4" borderId="10" xfId="57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/>
      <protection locked="0"/>
    </xf>
    <xf numFmtId="178" fontId="0" fillId="0" borderId="10" xfId="61" applyNumberFormat="1" applyFont="1" applyBorder="1" applyAlignment="1" applyProtection="1">
      <alignment wrapText="1"/>
      <protection locked="0"/>
    </xf>
    <xf numFmtId="10" fontId="0" fillId="0" borderId="10" xfId="57" applyNumberFormat="1" applyFont="1" applyBorder="1" applyAlignment="1" applyProtection="1">
      <alignment wrapText="1"/>
      <protection locked="0"/>
    </xf>
    <xf numFmtId="178" fontId="0" fillId="4" borderId="10" xfId="61" applyNumberFormat="1" applyFont="1" applyFill="1" applyBorder="1" applyAlignment="1" applyProtection="1">
      <alignment wrapText="1"/>
      <protection/>
    </xf>
    <xf numFmtId="0" fontId="5" fillId="0" borderId="10" xfId="0" applyFont="1" applyBorder="1" applyAlignment="1" applyProtection="1">
      <alignment horizontal="center"/>
      <protection locked="0"/>
    </xf>
    <xf numFmtId="178" fontId="0" fillId="0" borderId="10" xfId="61" applyNumberFormat="1" applyFont="1" applyBorder="1" applyAlignment="1" applyProtection="1">
      <alignment/>
      <protection locked="0"/>
    </xf>
    <xf numFmtId="10" fontId="0" fillId="0" borderId="10" xfId="57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8" fontId="0" fillId="4" borderId="10" xfId="61" applyNumberFormat="1" applyFont="1" applyFill="1" applyBorder="1" applyAlignment="1" applyProtection="1">
      <alignment/>
      <protection/>
    </xf>
    <xf numFmtId="10" fontId="0" fillId="4" borderId="10" xfId="57" applyNumberFormat="1" applyFont="1" applyFill="1" applyBorder="1" applyAlignment="1" applyProtection="1">
      <alignment/>
      <protection/>
    </xf>
    <xf numFmtId="172" fontId="5" fillId="0" borderId="10" xfId="0" applyNumberFormat="1" applyFont="1" applyBorder="1" applyAlignment="1" applyProtection="1">
      <alignment horizontal="center" wrapText="1"/>
      <protection locked="0"/>
    </xf>
    <xf numFmtId="172" fontId="5" fillId="4" borderId="10" xfId="0" applyNumberFormat="1" applyFont="1" applyFill="1" applyBorder="1" applyAlignment="1" applyProtection="1">
      <alignment horizontal="center" wrapText="1"/>
      <protection/>
    </xf>
    <xf numFmtId="10" fontId="5" fillId="4" borderId="10" xfId="57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/>
      <protection locked="0"/>
    </xf>
    <xf numFmtId="172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172" fontId="0" fillId="0" borderId="10" xfId="0" applyNumberForma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172" fontId="5" fillId="0" borderId="10" xfId="0" applyNumberFormat="1" applyFont="1" applyBorder="1" applyAlignment="1" applyProtection="1">
      <alignment vertical="center"/>
      <protection locked="0"/>
    </xf>
    <xf numFmtId="172" fontId="5" fillId="4" borderId="1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center"/>
      <protection locked="0"/>
    </xf>
    <xf numFmtId="175" fontId="0" fillId="4" borderId="10" xfId="0" applyNumberFormat="1" applyFont="1" applyFill="1" applyBorder="1" applyAlignment="1" applyProtection="1">
      <alignment vertical="center"/>
      <protection/>
    </xf>
    <xf numFmtId="175" fontId="0" fillId="0" borderId="10" xfId="0" applyNumberFormat="1" applyFont="1" applyBorder="1" applyAlignment="1" applyProtection="1">
      <alignment vertical="center"/>
      <protection locked="0"/>
    </xf>
    <xf numFmtId="173" fontId="0" fillId="0" borderId="10" xfId="0" applyNumberFormat="1" applyFont="1" applyBorder="1" applyAlignment="1" applyProtection="1">
      <alignment vertical="center"/>
      <protection locked="0"/>
    </xf>
    <xf numFmtId="172" fontId="0" fillId="4" borderId="10" xfId="0" applyNumberFormat="1" applyFont="1" applyFill="1" applyBorder="1" applyAlignment="1" applyProtection="1">
      <alignment vertical="center"/>
      <protection/>
    </xf>
    <xf numFmtId="172" fontId="0" fillId="0" borderId="10" xfId="0" applyNumberFormat="1" applyFont="1" applyBorder="1" applyAlignment="1" applyProtection="1">
      <alignment vertical="center"/>
      <protection locked="0"/>
    </xf>
    <xf numFmtId="49" fontId="0" fillId="0" borderId="10" xfId="0" applyNumberFormat="1" applyFont="1" applyBorder="1" applyAlignment="1" applyProtection="1">
      <alignment wrapText="1"/>
      <protection locked="0"/>
    </xf>
    <xf numFmtId="175" fontId="0" fillId="4" borderId="10" xfId="0" applyNumberFormat="1" applyFont="1" applyFill="1" applyBorder="1" applyAlignment="1" applyProtection="1">
      <alignment wrapText="1"/>
      <protection/>
    </xf>
    <xf numFmtId="175" fontId="0" fillId="0" borderId="10" xfId="0" applyNumberFormat="1" applyFont="1" applyBorder="1" applyAlignment="1" applyProtection="1">
      <alignment wrapText="1"/>
      <protection locked="0"/>
    </xf>
    <xf numFmtId="173" fontId="0" fillId="0" borderId="10" xfId="0" applyNumberFormat="1" applyFont="1" applyBorder="1" applyAlignment="1" applyProtection="1">
      <alignment wrapText="1"/>
      <protection locked="0"/>
    </xf>
    <xf numFmtId="172" fontId="0" fillId="4" borderId="10" xfId="0" applyNumberFormat="1" applyFont="1" applyFill="1" applyBorder="1" applyAlignment="1" applyProtection="1">
      <alignment wrapText="1"/>
      <protection/>
    </xf>
    <xf numFmtId="172" fontId="0" fillId="0" borderId="10" xfId="0" applyNumberFormat="1" applyFont="1" applyBorder="1" applyAlignment="1" applyProtection="1">
      <alignment wrapText="1"/>
      <protection locked="0"/>
    </xf>
    <xf numFmtId="173" fontId="5" fillId="0" borderId="10" xfId="0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49" fontId="0" fillId="0" borderId="10" xfId="0" applyNumberFormat="1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center" wrapText="1" indent="1"/>
      <protection locked="0"/>
    </xf>
    <xf numFmtId="0" fontId="5" fillId="0" borderId="10" xfId="0" applyFont="1" applyBorder="1" applyAlignment="1" applyProtection="1">
      <alignment vertical="justify" wrapText="1"/>
      <protection locked="0"/>
    </xf>
    <xf numFmtId="0" fontId="10" fillId="0" borderId="10" xfId="0" applyFont="1" applyBorder="1" applyAlignment="1" applyProtection="1">
      <alignment/>
      <protection locked="0"/>
    </xf>
    <xf numFmtId="172" fontId="5" fillId="0" borderId="10" xfId="0" applyNumberFormat="1" applyFont="1" applyFill="1" applyBorder="1" applyAlignment="1" applyProtection="1">
      <alignment horizontal="right" vertical="center" wrapText="1"/>
      <protection/>
    </xf>
    <xf numFmtId="172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/>
      <protection locked="0"/>
    </xf>
    <xf numFmtId="173" fontId="5" fillId="4" borderId="10" xfId="0" applyNumberFormat="1" applyFont="1" applyFill="1" applyBorder="1" applyAlignment="1" applyProtection="1">
      <alignment vertical="center" wrapText="1"/>
      <protection/>
    </xf>
    <xf numFmtId="172" fontId="0" fillId="0" borderId="10" xfId="0" applyNumberFormat="1" applyFont="1" applyBorder="1" applyAlignment="1" applyProtection="1">
      <alignment wrapText="1"/>
      <protection locked="0"/>
    </xf>
    <xf numFmtId="10" fontId="5" fillId="0" borderId="10" xfId="57" applyNumberFormat="1" applyFont="1" applyBorder="1" applyAlignment="1" applyProtection="1">
      <alignment wrapText="1"/>
      <protection locked="0"/>
    </xf>
    <xf numFmtId="4" fontId="5" fillId="4" borderId="10" xfId="0" applyNumberFormat="1" applyFont="1" applyFill="1" applyBorder="1" applyAlignment="1" applyProtection="1">
      <alignment wrapText="1"/>
      <protection/>
    </xf>
    <xf numFmtId="172" fontId="0" fillId="0" borderId="10" xfId="0" applyNumberFormat="1" applyFont="1" applyBorder="1" applyAlignment="1" applyProtection="1">
      <alignment/>
      <protection locked="0"/>
    </xf>
    <xf numFmtId="10" fontId="0" fillId="0" borderId="10" xfId="57" applyNumberFormat="1" applyFont="1" applyBorder="1" applyAlignment="1" applyProtection="1">
      <alignment/>
      <protection locked="0"/>
    </xf>
    <xf numFmtId="172" fontId="0" fillId="0" borderId="10" xfId="0" applyNumberFormat="1" applyFont="1" applyBorder="1" applyAlignment="1" applyProtection="1">
      <alignment/>
      <protection locked="0"/>
    </xf>
    <xf numFmtId="172" fontId="0" fillId="4" borderId="10" xfId="0" applyNumberFormat="1" applyFill="1" applyBorder="1" applyAlignment="1" applyProtection="1">
      <alignment/>
      <protection/>
    </xf>
    <xf numFmtId="10" fontId="0" fillId="4" borderId="10" xfId="57" applyNumberFormat="1" applyFill="1" applyBorder="1" applyAlignment="1" applyProtection="1">
      <alignment/>
      <protection/>
    </xf>
    <xf numFmtId="4" fontId="0" fillId="4" borderId="10" xfId="0" applyNumberFormat="1" applyFill="1" applyBorder="1" applyAlignment="1" applyProtection="1">
      <alignment/>
      <protection/>
    </xf>
    <xf numFmtId="49" fontId="0" fillId="0" borderId="10" xfId="0" applyNumberFormat="1" applyFont="1" applyBorder="1" applyAlignment="1" applyProtection="1">
      <alignment wrapText="1"/>
      <protection locked="0"/>
    </xf>
    <xf numFmtId="175" fontId="0" fillId="4" borderId="10" xfId="0" applyNumberFormat="1" applyFont="1" applyFill="1" applyBorder="1" applyAlignment="1" applyProtection="1">
      <alignment wrapText="1"/>
      <protection/>
    </xf>
    <xf numFmtId="175" fontId="0" fillId="0" borderId="10" xfId="0" applyNumberFormat="1" applyFont="1" applyBorder="1" applyAlignment="1" applyProtection="1">
      <alignment wrapText="1"/>
      <protection locked="0"/>
    </xf>
    <xf numFmtId="173" fontId="0" fillId="0" borderId="10" xfId="0" applyNumberFormat="1" applyFont="1" applyBorder="1" applyAlignment="1" applyProtection="1">
      <alignment wrapText="1"/>
      <protection locked="0"/>
    </xf>
    <xf numFmtId="172" fontId="0" fillId="4" borderId="10" xfId="0" applyNumberFormat="1" applyFont="1" applyFill="1" applyBorder="1" applyAlignment="1" applyProtection="1">
      <alignment wrapText="1"/>
      <protection/>
    </xf>
    <xf numFmtId="172" fontId="0" fillId="0" borderId="10" xfId="0" applyNumberFormat="1" applyFont="1" applyBorder="1" applyAlignment="1" applyProtection="1">
      <alignment wrapText="1"/>
      <protection locked="0"/>
    </xf>
    <xf numFmtId="175" fontId="0" fillId="4" borderId="10" xfId="0" applyNumberFormat="1" applyFont="1" applyFill="1" applyBorder="1" applyAlignment="1" applyProtection="1">
      <alignment vertical="center"/>
      <protection/>
    </xf>
    <xf numFmtId="175" fontId="0" fillId="0" borderId="10" xfId="0" applyNumberFormat="1" applyFont="1" applyBorder="1" applyAlignment="1" applyProtection="1">
      <alignment vertical="center"/>
      <protection locked="0"/>
    </xf>
    <xf numFmtId="173" fontId="0" fillId="0" borderId="10" xfId="0" applyNumberFormat="1" applyFont="1" applyBorder="1" applyAlignment="1" applyProtection="1">
      <alignment vertical="center"/>
      <protection locked="0"/>
    </xf>
    <xf numFmtId="172" fontId="0" fillId="4" borderId="10" xfId="0" applyNumberFormat="1" applyFont="1" applyFill="1" applyBorder="1" applyAlignment="1" applyProtection="1">
      <alignment vertical="center"/>
      <protection/>
    </xf>
    <xf numFmtId="172" fontId="0" fillId="0" borderId="10" xfId="0" applyNumberFormat="1" applyFont="1" applyBorder="1" applyAlignment="1" applyProtection="1">
      <alignment vertical="center"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49" fontId="0" fillId="0" borderId="10" xfId="0" applyNumberFormat="1" applyFont="1" applyBorder="1" applyAlignment="1" applyProtection="1">
      <alignment horizontal="left" vertical="top"/>
      <protection locked="0"/>
    </xf>
    <xf numFmtId="49" fontId="5" fillId="0" borderId="10" xfId="0" applyNumberFormat="1" applyFont="1" applyBorder="1" applyAlignment="1" applyProtection="1">
      <alignment horizontal="left" vertical="justify" wrapText="1" indent="1"/>
      <protection locked="0"/>
    </xf>
    <xf numFmtId="172" fontId="5" fillId="0" borderId="10" xfId="0" applyNumberFormat="1" applyFont="1" applyBorder="1" applyAlignment="1" applyProtection="1">
      <alignment vertical="top" wrapText="1"/>
      <protection locked="0"/>
    </xf>
    <xf numFmtId="0" fontId="9" fillId="0" borderId="17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right" vertical="top" wrapText="1"/>
      <protection/>
    </xf>
    <xf numFmtId="0" fontId="9" fillId="0" borderId="18" xfId="0" applyFont="1" applyBorder="1" applyAlignment="1" applyProtection="1">
      <alignment horizontal="right" vertical="top" wrapText="1"/>
      <protection/>
    </xf>
    <xf numFmtId="40" fontId="5" fillId="4" borderId="10" xfId="0" applyNumberFormat="1" applyFont="1" applyFill="1" applyBorder="1" applyAlignment="1" applyProtection="1">
      <alignment wrapText="1"/>
      <protection/>
    </xf>
    <xf numFmtId="176" fontId="5" fillId="4" borderId="10" xfId="0" applyNumberFormat="1" applyFont="1" applyFill="1" applyBorder="1" applyAlignment="1" applyProtection="1">
      <alignment horizontal="right" wrapText="1"/>
      <protection/>
    </xf>
    <xf numFmtId="176" fontId="5" fillId="4" borderId="10" xfId="0" applyNumberFormat="1" applyFont="1" applyFill="1" applyBorder="1" applyAlignment="1" applyProtection="1">
      <alignment horizontal="right" vertical="center" wrapText="1"/>
      <protection/>
    </xf>
    <xf numFmtId="176" fontId="5" fillId="0" borderId="10" xfId="0" applyNumberFormat="1" applyFont="1" applyBorder="1" applyAlignment="1" applyProtection="1">
      <alignment vertical="center" wrapText="1"/>
      <protection locked="0"/>
    </xf>
    <xf numFmtId="176" fontId="5" fillId="4" borderId="10" xfId="0" applyNumberFormat="1" applyFont="1" applyFill="1" applyBorder="1" applyAlignment="1" applyProtection="1">
      <alignment vertical="center" wrapText="1"/>
      <protection/>
    </xf>
    <xf numFmtId="176" fontId="5" fillId="4" borderId="10" xfId="0" applyNumberFormat="1" applyFont="1" applyFill="1" applyBorder="1" applyAlignment="1" applyProtection="1">
      <alignment wrapText="1"/>
      <protection/>
    </xf>
    <xf numFmtId="175" fontId="0" fillId="0" borderId="10" xfId="0" applyNumberFormat="1" applyBorder="1" applyAlignment="1" applyProtection="1">
      <alignment/>
      <protection locked="0"/>
    </xf>
    <xf numFmtId="175" fontId="0" fillId="0" borderId="10" xfId="0" applyNumberFormat="1" applyBorder="1" applyAlignment="1" applyProtection="1">
      <alignment vertical="center"/>
      <protection locked="0"/>
    </xf>
    <xf numFmtId="175" fontId="5" fillId="0" borderId="10" xfId="0" applyNumberFormat="1" applyFont="1" applyBorder="1" applyAlignment="1" applyProtection="1">
      <alignment vertical="center"/>
      <protection locked="0"/>
    </xf>
    <xf numFmtId="175" fontId="5" fillId="4" borderId="10" xfId="0" applyNumberFormat="1" applyFont="1" applyFill="1" applyBorder="1" applyAlignment="1" applyProtection="1">
      <alignment vertical="center"/>
      <protection/>
    </xf>
    <xf numFmtId="172" fontId="0" fillId="0" borderId="0" xfId="0" applyNumberFormat="1" applyAlignment="1">
      <alignment/>
    </xf>
    <xf numFmtId="172" fontId="5" fillId="4" borderId="10" xfId="0" applyNumberFormat="1" applyFont="1" applyFill="1" applyBorder="1" applyAlignment="1" applyProtection="1">
      <alignment vertical="top" wrapText="1"/>
      <protection hidden="1"/>
    </xf>
    <xf numFmtId="172" fontId="5" fillId="4" borderId="10" xfId="0" applyNumberFormat="1" applyFont="1" applyFill="1" applyBorder="1" applyAlignment="1" applyProtection="1">
      <alignment wrapText="1"/>
      <protection hidden="1"/>
    </xf>
    <xf numFmtId="172" fontId="5" fillId="4" borderId="10" xfId="0" applyNumberFormat="1" applyFont="1" applyFill="1" applyBorder="1" applyAlignment="1" applyProtection="1">
      <alignment vertical="center" wrapText="1"/>
      <protection hidden="1"/>
    </xf>
    <xf numFmtId="0" fontId="5" fillId="0" borderId="10" xfId="0" applyFont="1" applyBorder="1" applyAlignment="1" applyProtection="1">
      <alignment wrapText="1"/>
      <protection hidden="1" locked="0"/>
    </xf>
    <xf numFmtId="0" fontId="5" fillId="0" borderId="10" xfId="0" applyFont="1" applyBorder="1" applyAlignment="1" applyProtection="1">
      <alignment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vertical="top" wrapText="1"/>
      <protection hidden="1" locked="0"/>
    </xf>
    <xf numFmtId="0" fontId="5" fillId="0" borderId="10" xfId="0" applyFont="1" applyBorder="1" applyAlignment="1" applyProtection="1">
      <alignment horizontal="left" vertical="top" wrapText="1" indent="1"/>
      <protection hidden="1" locked="0"/>
    </xf>
    <xf numFmtId="172" fontId="5" fillId="0" borderId="10" xfId="0" applyNumberFormat="1" applyFont="1" applyFill="1" applyBorder="1" applyAlignment="1" applyProtection="1">
      <alignment wrapText="1"/>
      <protection hidden="1" locked="0"/>
    </xf>
    <xf numFmtId="172" fontId="5" fillId="0" borderId="10" xfId="0" applyNumberFormat="1" applyFont="1" applyFill="1" applyBorder="1" applyAlignment="1" applyProtection="1">
      <alignment vertical="top" wrapText="1"/>
      <protection hidden="1" locked="0"/>
    </xf>
    <xf numFmtId="49" fontId="5" fillId="0" borderId="10" xfId="0" applyNumberFormat="1" applyFont="1" applyBorder="1" applyAlignment="1" applyProtection="1">
      <alignment horizontal="left" vertical="top" wrapText="1" indent="1"/>
      <protection hidden="1" locked="0"/>
    </xf>
    <xf numFmtId="0" fontId="5" fillId="4" borderId="10" xfId="0" applyFont="1" applyFill="1" applyBorder="1" applyAlignment="1" applyProtection="1">
      <alignment vertical="center" wrapText="1"/>
      <protection hidden="1"/>
    </xf>
    <xf numFmtId="2" fontId="5" fillId="4" borderId="10" xfId="0" applyNumberFormat="1" applyFont="1" applyFill="1" applyBorder="1" applyAlignment="1" applyProtection="1">
      <alignment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176" fontId="1" fillId="0" borderId="0" xfId="0" applyNumberFormat="1" applyFont="1" applyAlignment="1">
      <alignment/>
    </xf>
    <xf numFmtId="176" fontId="5" fillId="4" borderId="10" xfId="0" applyNumberFormat="1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Border="1" applyAlignment="1" applyProtection="1">
      <alignment horizontal="left"/>
      <protection locked="0"/>
    </xf>
    <xf numFmtId="2" fontId="5" fillId="0" borderId="10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center" wrapText="1" indent="1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170" fontId="5" fillId="0" borderId="10" xfId="0" applyNumberFormat="1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0" fontId="5" fillId="4" borderId="10" xfId="0" applyNumberFormat="1" applyFont="1" applyFill="1" applyBorder="1" applyAlignment="1" applyProtection="1">
      <alignment vertical="center" wrapText="1"/>
      <protection/>
    </xf>
    <xf numFmtId="40" fontId="5" fillId="0" borderId="10" xfId="0" applyNumberFormat="1" applyFont="1" applyBorder="1" applyAlignment="1" applyProtection="1">
      <alignment vertical="center" wrapText="1"/>
      <protection locked="0"/>
    </xf>
    <xf numFmtId="170" fontId="5" fillId="0" borderId="10" xfId="0" applyNumberFormat="1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72" fontId="5" fillId="4" borderId="10" xfId="0" applyNumberFormat="1" applyFont="1" applyFill="1" applyBorder="1" applyAlignment="1" applyProtection="1">
      <alignment vertical="center" wrapText="1"/>
      <protection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0" fillId="0" borderId="15" xfId="0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16" xfId="0" applyFont="1" applyBorder="1" applyAlignment="1" applyProtection="1">
      <alignment vertical="center" wrapText="1"/>
      <protection locked="0"/>
    </xf>
    <xf numFmtId="0" fontId="0" fillId="0" borderId="24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indent="8"/>
      <protection locked="0"/>
    </xf>
    <xf numFmtId="0" fontId="1" fillId="0" borderId="15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72" fontId="5" fillId="0" borderId="10" xfId="0" applyNumberFormat="1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left" vertical="top" wrapText="1" indent="1"/>
      <protection locked="0"/>
    </xf>
    <xf numFmtId="40" fontId="5" fillId="4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left"/>
      <protection locked="0"/>
    </xf>
    <xf numFmtId="49" fontId="7" fillId="0" borderId="0" xfId="0" applyNumberFormat="1" applyFont="1" applyAlignment="1" applyProtection="1">
      <alignment horizontal="left" vertical="center" wrapText="1" inden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indent="7"/>
      <protection locked="0"/>
    </xf>
    <xf numFmtId="172" fontId="0" fillId="0" borderId="0" xfId="0" applyNumberFormat="1" applyFont="1" applyAlignment="1" applyProtection="1">
      <alignment/>
      <protection locked="0"/>
    </xf>
    <xf numFmtId="0" fontId="5" fillId="0" borderId="10" xfId="0" applyFont="1" applyBorder="1" applyAlignment="1" applyProtection="1">
      <alignment vertical="top" wrapText="1"/>
      <protection hidden="1" locked="0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Zeros="0" zoomScaleSheetLayoutView="90" zoomScalePageLayoutView="0" workbookViewId="0" topLeftCell="A1">
      <selection activeCell="E19" sqref="E19"/>
    </sheetView>
  </sheetViews>
  <sheetFormatPr defaultColWidth="9.00390625" defaultRowHeight="12.75"/>
  <cols>
    <col min="1" max="1" width="2.25390625" style="1" customWidth="1"/>
    <col min="2" max="2" width="20.125" style="1" customWidth="1"/>
    <col min="3" max="3" width="6.125" style="1" customWidth="1"/>
    <col min="4" max="4" width="20.00390625" style="1" customWidth="1"/>
    <col min="5" max="5" width="24.125" style="1" customWidth="1"/>
    <col min="6" max="6" width="30.75390625" style="1" customWidth="1"/>
    <col min="7" max="16384" width="9.125" style="1" customWidth="1"/>
  </cols>
  <sheetData>
    <row r="1" spans="1:6" ht="12.75">
      <c r="A1" s="215" t="s">
        <v>365</v>
      </c>
      <c r="B1" s="215"/>
      <c r="C1" s="215"/>
      <c r="D1" s="215"/>
      <c r="E1" s="215"/>
      <c r="F1" s="215"/>
    </row>
    <row r="2" spans="1:6" ht="18.75">
      <c r="A2" s="217" t="s">
        <v>0</v>
      </c>
      <c r="B2" s="217"/>
      <c r="C2" s="217"/>
      <c r="D2" s="217"/>
      <c r="E2" s="217"/>
      <c r="F2" s="217"/>
    </row>
    <row r="3" spans="1:6" ht="18.75">
      <c r="A3" s="217" t="s">
        <v>1</v>
      </c>
      <c r="B3" s="217"/>
      <c r="C3" s="217"/>
      <c r="D3" s="217"/>
      <c r="E3" s="217"/>
      <c r="F3" s="217"/>
    </row>
    <row r="4" spans="1:6" ht="18.75">
      <c r="A4" s="218" t="s">
        <v>454</v>
      </c>
      <c r="B4" s="218"/>
      <c r="C4" s="218"/>
      <c r="D4" s="218"/>
      <c r="E4" s="218"/>
      <c r="F4" s="218"/>
    </row>
    <row r="5" spans="1:6" ht="12.75">
      <c r="A5" s="219" t="s">
        <v>3</v>
      </c>
      <c r="B5" s="219"/>
      <c r="C5" s="219"/>
      <c r="D5" s="219"/>
      <c r="E5" s="219"/>
      <c r="F5" s="219"/>
    </row>
    <row r="6" spans="1:6" ht="12.75" customHeight="1">
      <c r="A6" s="211" t="s">
        <v>150</v>
      </c>
      <c r="B6" s="211" t="s">
        <v>5</v>
      </c>
      <c r="C6" s="211" t="s">
        <v>34</v>
      </c>
      <c r="D6" s="205">
        <v>2011</v>
      </c>
      <c r="E6" s="206"/>
      <c r="F6" s="211">
        <v>2012</v>
      </c>
    </row>
    <row r="7" spans="1:6" ht="25.5" customHeight="1">
      <c r="A7" s="212"/>
      <c r="B7" s="212"/>
      <c r="C7" s="212"/>
      <c r="D7" s="207"/>
      <c r="E7" s="208"/>
      <c r="F7" s="212"/>
    </row>
    <row r="8" spans="1:6" ht="12.75">
      <c r="A8" s="212"/>
      <c r="B8" s="212"/>
      <c r="C8" s="212"/>
      <c r="D8" s="209"/>
      <c r="E8" s="210"/>
      <c r="F8" s="212"/>
    </row>
    <row r="9" spans="1:6" ht="15.75" customHeight="1">
      <c r="A9" s="213"/>
      <c r="B9" s="213"/>
      <c r="C9" s="213"/>
      <c r="D9" s="3" t="s">
        <v>6</v>
      </c>
      <c r="E9" s="4" t="s">
        <v>7</v>
      </c>
      <c r="F9" s="213"/>
    </row>
    <row r="10" spans="1:6" ht="12.75">
      <c r="A10" s="5">
        <v>1</v>
      </c>
      <c r="B10" s="6">
        <v>2</v>
      </c>
      <c r="C10" s="7">
        <v>3</v>
      </c>
      <c r="D10" s="8">
        <v>4</v>
      </c>
      <c r="E10" s="9">
        <v>5</v>
      </c>
      <c r="F10" s="6">
        <v>6</v>
      </c>
    </row>
    <row r="11" spans="1:6" ht="27.75" customHeight="1">
      <c r="A11" s="16" t="s">
        <v>8</v>
      </c>
      <c r="B11" s="65" t="s">
        <v>9</v>
      </c>
      <c r="C11" s="16" t="s">
        <v>10</v>
      </c>
      <c r="D11" s="37"/>
      <c r="E11" s="37">
        <v>15.4</v>
      </c>
      <c r="F11" s="37">
        <v>19.8</v>
      </c>
    </row>
    <row r="12" spans="1:6" ht="51">
      <c r="A12" s="6" t="s">
        <v>11</v>
      </c>
      <c r="B12" s="17" t="s">
        <v>12</v>
      </c>
      <c r="C12" s="3" t="s">
        <v>10</v>
      </c>
      <c r="D12" s="38"/>
      <c r="E12" s="38"/>
      <c r="F12" s="38"/>
    </row>
    <row r="13" spans="1:6" ht="25.5">
      <c r="A13" s="6" t="s">
        <v>13</v>
      </c>
      <c r="B13" s="17" t="s">
        <v>14</v>
      </c>
      <c r="C13" s="3" t="s">
        <v>15</v>
      </c>
      <c r="D13" s="64">
        <f>IF(D11=0,0,D12/D11*100)</f>
        <v>0</v>
      </c>
      <c r="E13" s="64">
        <f>IF(E11=0,0,E12/E11*100)</f>
        <v>0</v>
      </c>
      <c r="F13" s="64">
        <f>IF(F11=0,0,F12/F11*100)</f>
        <v>0</v>
      </c>
    </row>
    <row r="14" spans="1:6" ht="15.75" customHeight="1">
      <c r="A14" s="6" t="s">
        <v>16</v>
      </c>
      <c r="B14" s="17" t="s">
        <v>17</v>
      </c>
      <c r="C14" s="3" t="s">
        <v>10</v>
      </c>
      <c r="D14" s="38"/>
      <c r="E14" s="38"/>
      <c r="F14" s="38"/>
    </row>
    <row r="15" spans="1:6" ht="25.5">
      <c r="A15" s="6" t="s">
        <v>18</v>
      </c>
      <c r="B15" s="17" t="s">
        <v>19</v>
      </c>
      <c r="C15" s="3" t="s">
        <v>10</v>
      </c>
      <c r="D15" s="42">
        <f>D11-D12+D14</f>
        <v>0</v>
      </c>
      <c r="E15" s="42">
        <v>15.4</v>
      </c>
      <c r="F15" s="180">
        <v>19.8</v>
      </c>
    </row>
    <row r="16" spans="1:6" ht="25.5">
      <c r="A16" s="6" t="s">
        <v>20</v>
      </c>
      <c r="B16" s="17" t="s">
        <v>21</v>
      </c>
      <c r="C16" s="3" t="s">
        <v>10</v>
      </c>
      <c r="D16" s="38"/>
      <c r="E16" s="38"/>
      <c r="F16" s="38"/>
    </row>
    <row r="17" spans="1:6" ht="25.5">
      <c r="A17" s="6" t="s">
        <v>22</v>
      </c>
      <c r="B17" s="17" t="s">
        <v>23</v>
      </c>
      <c r="C17" s="3" t="s">
        <v>15</v>
      </c>
      <c r="D17" s="42">
        <f>IF(D15=0,0,D16/D15*100)</f>
        <v>0</v>
      </c>
      <c r="E17" s="42">
        <f>IF(E15=0,0,E16/E15*100)</f>
        <v>0</v>
      </c>
      <c r="F17" s="42">
        <f>IF(F15=0,0,F16/F15*100)</f>
        <v>0</v>
      </c>
    </row>
    <row r="18" spans="1:6" ht="25.5">
      <c r="A18" s="216" t="s">
        <v>24</v>
      </c>
      <c r="B18" s="17" t="s">
        <v>31</v>
      </c>
      <c r="C18" s="3" t="s">
        <v>10</v>
      </c>
      <c r="D18" s="42">
        <f>D15-D16</f>
        <v>0</v>
      </c>
      <c r="E18" s="42">
        <v>15.4</v>
      </c>
      <c r="F18" s="42">
        <f>F15-F16</f>
        <v>19.8</v>
      </c>
    </row>
    <row r="19" spans="1:6" ht="25.5">
      <c r="A19" s="216"/>
      <c r="B19" s="17" t="s">
        <v>319</v>
      </c>
      <c r="C19" s="3" t="s">
        <v>10</v>
      </c>
      <c r="D19" s="38"/>
      <c r="E19" s="38">
        <v>15.4</v>
      </c>
      <c r="F19" s="38">
        <v>19.8</v>
      </c>
    </row>
    <row r="20" spans="1:6" ht="25.5">
      <c r="A20" s="216"/>
      <c r="B20" s="17" t="s">
        <v>25</v>
      </c>
      <c r="C20" s="3" t="s">
        <v>10</v>
      </c>
      <c r="D20" s="38"/>
      <c r="E20" s="38"/>
      <c r="F20" s="38"/>
    </row>
    <row r="21" spans="1:6" ht="25.5">
      <c r="A21" s="216"/>
      <c r="B21" s="48" t="s">
        <v>55</v>
      </c>
      <c r="C21" s="3" t="s">
        <v>10</v>
      </c>
      <c r="D21" s="42">
        <f>D18-D19-D20</f>
        <v>0</v>
      </c>
      <c r="E21" s="42"/>
      <c r="F21" s="42">
        <f>F18-F19-F20</f>
        <v>0</v>
      </c>
    </row>
    <row r="22" spans="1:7" ht="12.75">
      <c r="A22" s="214" t="s">
        <v>26</v>
      </c>
      <c r="B22" s="214"/>
      <c r="C22" s="214"/>
      <c r="D22" s="214"/>
      <c r="E22" s="214"/>
      <c r="F22" s="214"/>
      <c r="G22" s="10"/>
    </row>
    <row r="23" spans="1:7" ht="12.75">
      <c r="A23" s="214" t="s">
        <v>27</v>
      </c>
      <c r="B23" s="214"/>
      <c r="C23" s="214"/>
      <c r="D23" s="214"/>
      <c r="E23" s="214"/>
      <c r="F23" s="214"/>
      <c r="G23" s="10"/>
    </row>
    <row r="24" spans="1:7" ht="12.75">
      <c r="A24" s="204" t="s">
        <v>28</v>
      </c>
      <c r="B24" s="204"/>
      <c r="C24" s="204"/>
      <c r="D24" s="204"/>
      <c r="E24" s="204"/>
      <c r="F24" s="204"/>
      <c r="G24" s="10"/>
    </row>
    <row r="25" spans="1:7" ht="12.75">
      <c r="A25" s="204"/>
      <c r="B25" s="204"/>
      <c r="C25" s="204"/>
      <c r="D25" s="204"/>
      <c r="E25" s="204"/>
      <c r="F25" s="204"/>
      <c r="G25" s="10"/>
    </row>
    <row r="26" spans="1:7" ht="12.75">
      <c r="A26" s="204" t="s">
        <v>29</v>
      </c>
      <c r="B26" s="204"/>
      <c r="C26" s="204"/>
      <c r="D26" s="204"/>
      <c r="E26" s="204"/>
      <c r="F26" s="204"/>
      <c r="G26" s="10"/>
    </row>
    <row r="27" spans="1:7" ht="12.75">
      <c r="A27" s="204"/>
      <c r="B27" s="204"/>
      <c r="C27" s="204"/>
      <c r="D27" s="204"/>
      <c r="E27" s="204"/>
      <c r="F27" s="204"/>
      <c r="G27" s="10"/>
    </row>
    <row r="28" spans="1:7" ht="12.75">
      <c r="A28" s="204" t="s">
        <v>30</v>
      </c>
      <c r="B28" s="204"/>
      <c r="C28" s="204"/>
      <c r="D28" s="204"/>
      <c r="E28" s="204"/>
      <c r="F28" s="204"/>
      <c r="G28" s="10"/>
    </row>
  </sheetData>
  <sheetProtection/>
  <mergeCells count="18">
    <mergeCell ref="A1:F1"/>
    <mergeCell ref="A18:A21"/>
    <mergeCell ref="F6:F9"/>
    <mergeCell ref="A24:F24"/>
    <mergeCell ref="A2:F2"/>
    <mergeCell ref="A3:F3"/>
    <mergeCell ref="A4:F4"/>
    <mergeCell ref="A5:F5"/>
    <mergeCell ref="B6:B9"/>
    <mergeCell ref="A6:A9"/>
    <mergeCell ref="A27:F27"/>
    <mergeCell ref="A28:F28"/>
    <mergeCell ref="D6:E8"/>
    <mergeCell ref="C6:C9"/>
    <mergeCell ref="A22:F22"/>
    <mergeCell ref="A23:F23"/>
    <mergeCell ref="A25:F25"/>
    <mergeCell ref="A26:F26"/>
  </mergeCells>
  <printOptions/>
  <pageMargins left="0.81" right="0.23" top="0.5118110236220472" bottom="0.5118110236220472" header="0.5118110236220472" footer="0.5118110236220472"/>
  <pageSetup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showZeros="0" zoomScale="75" zoomScaleNormal="75" zoomScaleSheetLayoutView="75" zoomScalePageLayoutView="0" workbookViewId="0" topLeftCell="A1">
      <selection activeCell="F12" sqref="F12"/>
    </sheetView>
  </sheetViews>
  <sheetFormatPr defaultColWidth="9.00390625" defaultRowHeight="12.75"/>
  <cols>
    <col min="1" max="1" width="5.25390625" style="1" customWidth="1"/>
    <col min="2" max="2" width="27.125" style="1" customWidth="1"/>
    <col min="3" max="3" width="12.375" style="1" customWidth="1"/>
    <col min="4" max="4" width="14.75390625" style="1" customWidth="1"/>
    <col min="5" max="5" width="13.375" style="1" customWidth="1"/>
    <col min="6" max="6" width="17.125" style="1" customWidth="1"/>
    <col min="7" max="16384" width="9.125" style="1" customWidth="1"/>
  </cols>
  <sheetData>
    <row r="1" spans="1:6" ht="12.75">
      <c r="A1" s="203" t="s">
        <v>374</v>
      </c>
      <c r="B1" s="203"/>
      <c r="C1" s="203"/>
      <c r="D1" s="203"/>
      <c r="E1" s="203"/>
      <c r="F1" s="203"/>
    </row>
    <row r="2" spans="1:6" ht="18.75">
      <c r="A2" s="217" t="s">
        <v>168</v>
      </c>
      <c r="B2" s="217"/>
      <c r="C2" s="217"/>
      <c r="D2" s="217"/>
      <c r="E2" s="217"/>
      <c r="F2" s="217"/>
    </row>
    <row r="3" spans="1:6" ht="18.75">
      <c r="A3" s="217" t="s">
        <v>463</v>
      </c>
      <c r="B3" s="217"/>
      <c r="C3" s="217"/>
      <c r="D3" s="217"/>
      <c r="E3" s="217"/>
      <c r="F3" s="217"/>
    </row>
    <row r="4" spans="1:6" ht="12.75">
      <c r="A4" s="219" t="s">
        <v>3</v>
      </c>
      <c r="B4" s="219"/>
      <c r="C4" s="219"/>
      <c r="D4" s="219"/>
      <c r="E4" s="219"/>
      <c r="F4" s="219"/>
    </row>
    <row r="5" spans="1:6" ht="12.75">
      <c r="A5" s="219"/>
      <c r="B5" s="219"/>
      <c r="C5" s="219"/>
      <c r="D5" s="219"/>
      <c r="E5" s="219"/>
      <c r="F5" s="219"/>
    </row>
    <row r="6" spans="1:6" ht="12.75">
      <c r="A6" s="221"/>
      <c r="B6" s="221"/>
      <c r="C6" s="221"/>
      <c r="D6" s="221"/>
      <c r="E6" s="221"/>
      <c r="F6" s="221"/>
    </row>
    <row r="7" spans="1:6" ht="12.75" customHeight="1">
      <c r="A7" s="211" t="s">
        <v>4</v>
      </c>
      <c r="B7" s="211" t="s">
        <v>5</v>
      </c>
      <c r="C7" s="211" t="s">
        <v>174</v>
      </c>
      <c r="D7" s="205" t="s">
        <v>175</v>
      </c>
      <c r="E7" s="206"/>
      <c r="F7" s="211" t="s">
        <v>32</v>
      </c>
    </row>
    <row r="8" spans="1:6" ht="12.75">
      <c r="A8" s="212"/>
      <c r="B8" s="212"/>
      <c r="C8" s="212"/>
      <c r="D8" s="207"/>
      <c r="E8" s="208"/>
      <c r="F8" s="212"/>
    </row>
    <row r="9" spans="1:6" ht="12.75">
      <c r="A9" s="212"/>
      <c r="B9" s="212"/>
      <c r="C9" s="212"/>
      <c r="D9" s="209"/>
      <c r="E9" s="210"/>
      <c r="F9" s="212"/>
    </row>
    <row r="10" spans="1:6" ht="12.75">
      <c r="A10" s="213"/>
      <c r="B10" s="213"/>
      <c r="C10" s="213"/>
      <c r="D10" s="3" t="s">
        <v>6</v>
      </c>
      <c r="E10" s="4" t="s">
        <v>7</v>
      </c>
      <c r="F10" s="213"/>
    </row>
    <row r="11" spans="1:6" ht="12.75">
      <c r="A11" s="5">
        <v>1</v>
      </c>
      <c r="B11" s="6">
        <v>2</v>
      </c>
      <c r="C11" s="7">
        <v>3</v>
      </c>
      <c r="D11" s="8">
        <v>4</v>
      </c>
      <c r="E11" s="9">
        <v>5</v>
      </c>
      <c r="F11" s="6">
        <v>6</v>
      </c>
    </row>
    <row r="12" spans="1:6" ht="31.5" customHeight="1">
      <c r="A12" s="16" t="s">
        <v>8</v>
      </c>
      <c r="B12" s="47" t="s">
        <v>170</v>
      </c>
      <c r="C12" s="16" t="s">
        <v>171</v>
      </c>
      <c r="D12" s="111">
        <v>0</v>
      </c>
      <c r="E12" s="111">
        <v>0</v>
      </c>
      <c r="F12" s="111"/>
    </row>
    <row r="13" spans="1:6" ht="38.25" customHeight="1">
      <c r="A13" s="3" t="s">
        <v>11</v>
      </c>
      <c r="B13" s="54" t="s">
        <v>172</v>
      </c>
      <c r="C13" s="3" t="s">
        <v>74</v>
      </c>
      <c r="D13" s="18"/>
      <c r="E13" s="18">
        <f>'т.1(в)'!E14</f>
        <v>0</v>
      </c>
      <c r="F13" s="18">
        <f>'т.1(в)'!F14</f>
        <v>0</v>
      </c>
    </row>
    <row r="14" spans="1:6" ht="38.25">
      <c r="A14" s="3" t="s">
        <v>13</v>
      </c>
      <c r="B14" s="54" t="s">
        <v>176</v>
      </c>
      <c r="C14" s="3" t="s">
        <v>50</v>
      </c>
      <c r="D14" s="18">
        <f>D13*D12</f>
        <v>0</v>
      </c>
      <c r="E14" s="18">
        <f>E13*E12</f>
        <v>0</v>
      </c>
      <c r="F14" s="18">
        <f>F13*F12</f>
        <v>0</v>
      </c>
    </row>
    <row r="15" spans="1:6" ht="12.75">
      <c r="A15" s="189"/>
      <c r="B15" s="189"/>
      <c r="C15" s="189"/>
      <c r="D15" s="189"/>
      <c r="E15" s="189"/>
      <c r="F15" s="189"/>
    </row>
    <row r="16" spans="1:6" ht="12.75">
      <c r="A16" s="189"/>
      <c r="B16" s="189"/>
      <c r="C16" s="189"/>
      <c r="D16" s="189"/>
      <c r="E16" s="189"/>
      <c r="F16" s="189"/>
    </row>
    <row r="17" spans="1:6" ht="12.75">
      <c r="A17" s="189"/>
      <c r="B17" s="189"/>
      <c r="C17" s="189"/>
      <c r="D17" s="189"/>
      <c r="E17" s="189"/>
      <c r="F17" s="189"/>
    </row>
    <row r="18" spans="1:6" ht="12.75">
      <c r="A18" s="238" t="s">
        <v>173</v>
      </c>
      <c r="B18" s="238"/>
      <c r="C18" s="238"/>
      <c r="D18" s="238"/>
      <c r="E18" s="238"/>
      <c r="F18" s="238"/>
    </row>
    <row r="19" spans="1:6" ht="12.75">
      <c r="A19" s="219"/>
      <c r="B19" s="219"/>
      <c r="C19" s="219"/>
      <c r="D19" s="219"/>
      <c r="E19" s="219"/>
      <c r="F19" s="219"/>
    </row>
    <row r="20" spans="1:6" ht="12.75">
      <c r="A20" s="219"/>
      <c r="B20" s="219"/>
      <c r="C20" s="219"/>
      <c r="D20" s="219"/>
      <c r="E20" s="219"/>
      <c r="F20" s="219"/>
    </row>
    <row r="21" spans="1:6" ht="12.75">
      <c r="A21" s="204" t="s">
        <v>28</v>
      </c>
      <c r="B21" s="204"/>
      <c r="C21" s="204"/>
      <c r="D21" s="204"/>
      <c r="E21" s="204"/>
      <c r="F21" s="204"/>
    </row>
    <row r="22" spans="1:6" ht="12.75">
      <c r="A22" s="204"/>
      <c r="B22" s="204"/>
      <c r="C22" s="204"/>
      <c r="D22" s="204"/>
      <c r="E22" s="204"/>
      <c r="F22" s="204"/>
    </row>
    <row r="23" spans="1:6" ht="12.75">
      <c r="A23" s="204" t="s">
        <v>29</v>
      </c>
      <c r="B23" s="204"/>
      <c r="C23" s="204"/>
      <c r="D23" s="204"/>
      <c r="E23" s="204"/>
      <c r="F23" s="204"/>
    </row>
    <row r="24" spans="1:6" ht="12.75">
      <c r="A24" s="204"/>
      <c r="B24" s="204"/>
      <c r="C24" s="204"/>
      <c r="D24" s="204"/>
      <c r="E24" s="204"/>
      <c r="F24" s="204"/>
    </row>
    <row r="25" spans="1:6" ht="12.75">
      <c r="A25" s="204" t="s">
        <v>30</v>
      </c>
      <c r="B25" s="204"/>
      <c r="C25" s="204"/>
      <c r="D25" s="204"/>
      <c r="E25" s="204"/>
      <c r="F25" s="204"/>
    </row>
  </sheetData>
  <sheetProtection/>
  <mergeCells count="22">
    <mergeCell ref="A15:F15"/>
    <mergeCell ref="A16:F16"/>
    <mergeCell ref="A22:F22"/>
    <mergeCell ref="A23:F23"/>
    <mergeCell ref="A17:F17"/>
    <mergeCell ref="A19:F19"/>
    <mergeCell ref="A20:F20"/>
    <mergeCell ref="A21:F21"/>
    <mergeCell ref="A1:F1"/>
    <mergeCell ref="A2:F2"/>
    <mergeCell ref="A3:F3"/>
    <mergeCell ref="A4:F4"/>
    <mergeCell ref="A5:F5"/>
    <mergeCell ref="A6:F6"/>
    <mergeCell ref="A24:F24"/>
    <mergeCell ref="A25:F25"/>
    <mergeCell ref="A18:F18"/>
    <mergeCell ref="A7:A10"/>
    <mergeCell ref="B7:B10"/>
    <mergeCell ref="C7:C10"/>
    <mergeCell ref="D7:E9"/>
    <mergeCell ref="F7:F10"/>
  </mergeCells>
  <printOptions/>
  <pageMargins left="0.7874015748031497" right="0.35433070866141736" top="0.5118110236220472" bottom="0.5118110236220472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4"/>
  <sheetViews>
    <sheetView showZeros="0" zoomScale="90" zoomScaleNormal="90" zoomScaleSheetLayoutView="75" zoomScalePageLayoutView="0" workbookViewId="0" topLeftCell="A1">
      <selection activeCell="C13" sqref="C13"/>
    </sheetView>
  </sheetViews>
  <sheetFormatPr defaultColWidth="9.00390625" defaultRowHeight="12.75"/>
  <cols>
    <col min="1" max="1" width="5.375" style="1" customWidth="1"/>
    <col min="2" max="2" width="31.875" style="1" customWidth="1"/>
    <col min="3" max="3" width="18.875" style="1" customWidth="1"/>
    <col min="4" max="4" width="18.00390625" style="1" customWidth="1"/>
    <col min="5" max="5" width="18.625" style="1" customWidth="1"/>
    <col min="6" max="16384" width="9.125" style="1" customWidth="1"/>
  </cols>
  <sheetData>
    <row r="1" spans="1:5" ht="12.75">
      <c r="A1" s="203" t="s">
        <v>375</v>
      </c>
      <c r="B1" s="203"/>
      <c r="C1" s="203"/>
      <c r="D1" s="203"/>
      <c r="E1" s="203"/>
    </row>
    <row r="2" spans="1:5" ht="18.75">
      <c r="A2" s="217" t="s">
        <v>177</v>
      </c>
      <c r="B2" s="217"/>
      <c r="C2" s="217"/>
      <c r="D2" s="217"/>
      <c r="E2" s="217"/>
    </row>
    <row r="3" spans="1:5" ht="18.75">
      <c r="A3" s="217" t="s">
        <v>464</v>
      </c>
      <c r="B3" s="217"/>
      <c r="C3" s="217"/>
      <c r="D3" s="217"/>
      <c r="E3" s="217"/>
    </row>
    <row r="4" spans="1:5" ht="12.75">
      <c r="A4" s="219" t="s">
        <v>3</v>
      </c>
      <c r="B4" s="219"/>
      <c r="C4" s="219"/>
      <c r="D4" s="219"/>
      <c r="E4" s="219"/>
    </row>
    <row r="5" spans="1:5" ht="12.75" customHeight="1">
      <c r="A5" s="197"/>
      <c r="B5" s="197"/>
      <c r="C5" s="197"/>
      <c r="D5" s="197"/>
      <c r="E5" s="197"/>
    </row>
    <row r="6" spans="1:5" ht="12.75">
      <c r="A6" s="203" t="s">
        <v>135</v>
      </c>
      <c r="B6" s="203"/>
      <c r="C6" s="203"/>
      <c r="D6" s="203"/>
      <c r="E6" s="203"/>
    </row>
    <row r="7" spans="2:5" ht="8.25" customHeight="1">
      <c r="B7" s="246"/>
      <c r="C7" s="246"/>
      <c r="D7" s="246"/>
      <c r="E7" s="246"/>
    </row>
    <row r="8" spans="1:5" s="2" customFormat="1" ht="25.5" customHeight="1">
      <c r="A8" s="242" t="s">
        <v>4</v>
      </c>
      <c r="B8" s="211" t="s">
        <v>5</v>
      </c>
      <c r="C8" s="244" t="s">
        <v>187</v>
      </c>
      <c r="D8" s="245"/>
      <c r="E8" s="211" t="s">
        <v>32</v>
      </c>
    </row>
    <row r="9" spans="1:5" s="2" customFormat="1" ht="12.75">
      <c r="A9" s="243"/>
      <c r="B9" s="213"/>
      <c r="C9" s="3" t="s">
        <v>6</v>
      </c>
      <c r="D9" s="3" t="s">
        <v>7</v>
      </c>
      <c r="E9" s="213"/>
    </row>
    <row r="10" spans="1:5" s="2" customFormat="1" ht="12.75">
      <c r="A10" s="60">
        <v>1</v>
      </c>
      <c r="B10" s="6">
        <v>2</v>
      </c>
      <c r="C10" s="6">
        <v>3</v>
      </c>
      <c r="D10" s="6">
        <v>4</v>
      </c>
      <c r="E10" s="6">
        <v>5</v>
      </c>
    </row>
    <row r="11" spans="1:5" s="2" customFormat="1" ht="24.75" customHeight="1">
      <c r="A11" s="56">
        <v>1</v>
      </c>
      <c r="B11" s="47" t="s">
        <v>179</v>
      </c>
      <c r="C11" s="15">
        <f>SUM(C12:C20)</f>
        <v>0</v>
      </c>
      <c r="D11" s="15">
        <f>SUM(D12:D20)</f>
        <v>0</v>
      </c>
      <c r="E11" s="15">
        <f>SUM(E12:E20)</f>
        <v>0</v>
      </c>
    </row>
    <row r="12" spans="1:5" s="2" customFormat="1" ht="38.25">
      <c r="A12" s="112" t="s">
        <v>190</v>
      </c>
      <c r="B12" s="61" t="s">
        <v>334</v>
      </c>
      <c r="C12" s="19">
        <v>0</v>
      </c>
      <c r="D12" s="19"/>
      <c r="E12" s="19"/>
    </row>
    <row r="13" spans="1:5" s="2" customFormat="1" ht="25.5">
      <c r="A13" s="181" t="s">
        <v>441</v>
      </c>
      <c r="B13" s="61" t="s">
        <v>452</v>
      </c>
      <c r="C13" s="19"/>
      <c r="D13" s="19"/>
      <c r="E13" s="19"/>
    </row>
    <row r="14" spans="1:5" s="2" customFormat="1" ht="38.25">
      <c r="A14" s="181" t="s">
        <v>442</v>
      </c>
      <c r="B14" s="61" t="s">
        <v>453</v>
      </c>
      <c r="C14" s="19"/>
      <c r="D14" s="19"/>
      <c r="E14" s="19"/>
    </row>
    <row r="15" spans="1:5" s="2" customFormat="1" ht="12.75">
      <c r="A15" s="112" t="s">
        <v>191</v>
      </c>
      <c r="B15" s="17" t="s">
        <v>180</v>
      </c>
      <c r="C15" s="13"/>
      <c r="D15" s="13"/>
      <c r="E15" s="13"/>
    </row>
    <row r="16" spans="1:5" s="2" customFormat="1" ht="12.75" customHeight="1">
      <c r="A16" s="112" t="s">
        <v>192</v>
      </c>
      <c r="B16" s="17" t="s">
        <v>181</v>
      </c>
      <c r="C16" s="13"/>
      <c r="D16" s="13"/>
      <c r="E16" s="13"/>
    </row>
    <row r="17" spans="1:5" s="2" customFormat="1" ht="12.75">
      <c r="A17" s="112" t="s">
        <v>193</v>
      </c>
      <c r="B17" s="17" t="s">
        <v>182</v>
      </c>
      <c r="C17" s="13"/>
      <c r="D17" s="13"/>
      <c r="E17" s="13"/>
    </row>
    <row r="18" spans="1:5" s="2" customFormat="1" ht="25.5" customHeight="1">
      <c r="A18" s="113" t="s">
        <v>194</v>
      </c>
      <c r="B18" s="17" t="s">
        <v>183</v>
      </c>
      <c r="C18" s="13"/>
      <c r="D18" s="13"/>
      <c r="E18" s="13"/>
    </row>
    <row r="19" spans="1:5" s="2" customFormat="1" ht="12.75">
      <c r="A19" s="112" t="s">
        <v>195</v>
      </c>
      <c r="B19" s="17" t="s">
        <v>184</v>
      </c>
      <c r="C19" s="13"/>
      <c r="D19" s="13"/>
      <c r="E19" s="13"/>
    </row>
    <row r="20" spans="1:5" s="2" customFormat="1" ht="25.5">
      <c r="A20" s="113" t="s">
        <v>196</v>
      </c>
      <c r="B20" s="17" t="s">
        <v>185</v>
      </c>
      <c r="C20" s="18">
        <f>SUM(C21:C23)</f>
        <v>0</v>
      </c>
      <c r="D20" s="18">
        <f>SUM(D21:D23)</f>
        <v>0</v>
      </c>
      <c r="E20" s="18">
        <f>SUM(E21:E23)</f>
        <v>0</v>
      </c>
    </row>
    <row r="21" spans="1:5" s="2" customFormat="1" ht="38.25">
      <c r="A21" s="112" t="s">
        <v>197</v>
      </c>
      <c r="B21" s="114" t="s">
        <v>335</v>
      </c>
      <c r="C21" s="13"/>
      <c r="D21" s="13"/>
      <c r="E21" s="13"/>
    </row>
    <row r="22" spans="1:5" s="2" customFormat="1" ht="12.75">
      <c r="A22" s="112" t="s">
        <v>198</v>
      </c>
      <c r="B22" s="115" t="s">
        <v>189</v>
      </c>
      <c r="C22" s="13"/>
      <c r="D22" s="13"/>
      <c r="E22" s="13"/>
    </row>
    <row r="23" spans="1:5" s="2" customFormat="1" ht="12.75">
      <c r="A23" s="112" t="s">
        <v>199</v>
      </c>
      <c r="B23" s="115" t="s">
        <v>189</v>
      </c>
      <c r="C23" s="13"/>
      <c r="D23" s="13"/>
      <c r="E23" s="13"/>
    </row>
    <row r="24" spans="2:5" s="2" customFormat="1" ht="12.75">
      <c r="B24" s="241"/>
      <c r="C24" s="241"/>
      <c r="D24" s="241"/>
      <c r="E24" s="241"/>
    </row>
    <row r="25" spans="2:5" s="2" customFormat="1" ht="12.75">
      <c r="B25" s="204"/>
      <c r="C25" s="204"/>
      <c r="D25" s="204"/>
      <c r="E25" s="204"/>
    </row>
    <row r="26" spans="1:5" s="2" customFormat="1" ht="55.5" customHeight="1">
      <c r="A26" s="240" t="s">
        <v>434</v>
      </c>
      <c r="B26" s="240"/>
      <c r="C26" s="240"/>
      <c r="D26" s="240"/>
      <c r="E26" s="240"/>
    </row>
    <row r="27" spans="1:5" s="2" customFormat="1" ht="12.75">
      <c r="A27" s="239" t="s">
        <v>433</v>
      </c>
      <c r="B27" s="239"/>
      <c r="C27" s="239"/>
      <c r="D27" s="239"/>
      <c r="E27" s="239"/>
    </row>
    <row r="28" spans="2:5" s="2" customFormat="1" ht="12.75">
      <c r="B28" s="204"/>
      <c r="C28" s="204"/>
      <c r="D28" s="204"/>
      <c r="E28" s="204"/>
    </row>
    <row r="29" spans="2:5" s="2" customFormat="1" ht="12.75">
      <c r="B29" s="204"/>
      <c r="C29" s="204"/>
      <c r="D29" s="204"/>
      <c r="E29" s="204"/>
    </row>
    <row r="30" spans="2:5" s="2" customFormat="1" ht="12.75">
      <c r="B30" s="204" t="s">
        <v>28</v>
      </c>
      <c r="C30" s="204"/>
      <c r="D30" s="204"/>
      <c r="E30" s="204"/>
    </row>
    <row r="31" spans="2:5" s="2" customFormat="1" ht="12.75">
      <c r="B31" s="204"/>
      <c r="C31" s="204"/>
      <c r="D31" s="204"/>
      <c r="E31" s="204"/>
    </row>
    <row r="32" spans="2:5" s="2" customFormat="1" ht="12.75">
      <c r="B32" s="204" t="s">
        <v>29</v>
      </c>
      <c r="C32" s="204"/>
      <c r="D32" s="204"/>
      <c r="E32" s="204"/>
    </row>
    <row r="33" spans="2:5" s="2" customFormat="1" ht="12.75">
      <c r="B33" s="204"/>
      <c r="C33" s="204"/>
      <c r="D33" s="204"/>
      <c r="E33" s="204"/>
    </row>
    <row r="34" spans="2:5" s="2" customFormat="1" ht="12.75">
      <c r="B34" s="204" t="s">
        <v>30</v>
      </c>
      <c r="C34" s="204"/>
      <c r="D34" s="204"/>
      <c r="E34" s="204"/>
    </row>
  </sheetData>
  <sheetProtection/>
  <mergeCells count="22">
    <mergeCell ref="A1:E1"/>
    <mergeCell ref="A8:A9"/>
    <mergeCell ref="A2:E2"/>
    <mergeCell ref="A3:E3"/>
    <mergeCell ref="A4:E4"/>
    <mergeCell ref="A5:E5"/>
    <mergeCell ref="A6:E6"/>
    <mergeCell ref="C8:D8"/>
    <mergeCell ref="B7:E7"/>
    <mergeCell ref="B8:B9"/>
    <mergeCell ref="B34:E34"/>
    <mergeCell ref="B29:E29"/>
    <mergeCell ref="B30:E30"/>
    <mergeCell ref="B24:E24"/>
    <mergeCell ref="B25:E25"/>
    <mergeCell ref="B28:E28"/>
    <mergeCell ref="E8:E9"/>
    <mergeCell ref="B31:E31"/>
    <mergeCell ref="B32:E32"/>
    <mergeCell ref="B33:E33"/>
    <mergeCell ref="A27:E27"/>
    <mergeCell ref="A26:E26"/>
  </mergeCells>
  <printOptions/>
  <pageMargins left="0.7874015748031497" right="0.35433070866141736" top="0.5118110236220472" bottom="0.5118110236220472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7.125" style="0" customWidth="1"/>
    <col min="2" max="2" width="35.375" style="0" customWidth="1"/>
    <col min="3" max="3" width="17.375" style="0" customWidth="1"/>
    <col min="4" max="4" width="12.375" style="0" customWidth="1"/>
    <col min="5" max="5" width="13.375" style="0" customWidth="1"/>
  </cols>
  <sheetData>
    <row r="1" spans="1:6" ht="12.75">
      <c r="A1" s="203" t="s">
        <v>376</v>
      </c>
      <c r="B1" s="203"/>
      <c r="C1" s="203"/>
      <c r="D1" s="203"/>
      <c r="E1" s="203"/>
      <c r="F1" s="53"/>
    </row>
    <row r="2" spans="1:6" ht="58.5" customHeight="1">
      <c r="A2" s="249" t="s">
        <v>364</v>
      </c>
      <c r="B2" s="249"/>
      <c r="C2" s="249"/>
      <c r="D2" s="249"/>
      <c r="E2" s="249"/>
      <c r="F2" s="53"/>
    </row>
    <row r="3" spans="1:6" ht="18.75">
      <c r="A3" s="250" t="s">
        <v>465</v>
      </c>
      <c r="B3" s="250"/>
      <c r="C3" s="250"/>
      <c r="D3" s="250"/>
      <c r="E3" s="250"/>
      <c r="F3" s="53"/>
    </row>
    <row r="4" spans="1:6" ht="12.75">
      <c r="A4" s="219" t="s">
        <v>242</v>
      </c>
      <c r="B4" s="219"/>
      <c r="C4" s="219"/>
      <c r="D4" s="219"/>
      <c r="E4" s="219"/>
      <c r="F4" s="53"/>
    </row>
    <row r="5" spans="1:6" ht="12.75">
      <c r="A5" s="223" t="s">
        <v>243</v>
      </c>
      <c r="B5" s="223"/>
      <c r="C5" s="223"/>
      <c r="D5" s="223"/>
      <c r="E5" s="223"/>
      <c r="F5" s="53"/>
    </row>
    <row r="6" spans="1:6" ht="12.75">
      <c r="A6" s="248" t="s">
        <v>4</v>
      </c>
      <c r="B6" s="190" t="s">
        <v>5</v>
      </c>
      <c r="C6" s="190" t="s">
        <v>187</v>
      </c>
      <c r="D6" s="190"/>
      <c r="E6" s="190" t="s">
        <v>32</v>
      </c>
      <c r="F6" s="53"/>
    </row>
    <row r="7" spans="1:6" ht="12.75">
      <c r="A7" s="248"/>
      <c r="B7" s="190"/>
      <c r="C7" s="3" t="s">
        <v>6</v>
      </c>
      <c r="D7" s="3" t="s">
        <v>7</v>
      </c>
      <c r="E7" s="190"/>
      <c r="F7" s="53"/>
    </row>
    <row r="8" spans="1:6" ht="12.75">
      <c r="A8" s="45">
        <v>1</v>
      </c>
      <c r="B8" s="6">
        <v>2</v>
      </c>
      <c r="C8" s="6">
        <v>3</v>
      </c>
      <c r="D8" s="6">
        <v>4</v>
      </c>
      <c r="E8" s="6">
        <v>5</v>
      </c>
      <c r="F8" s="53"/>
    </row>
    <row r="9" spans="1:6" ht="12.75">
      <c r="A9" s="16" t="s">
        <v>72</v>
      </c>
      <c r="B9" s="17" t="s">
        <v>244</v>
      </c>
      <c r="C9" s="15">
        <f>C10+C11+C12+C15+C16+C19+C20+C21+C22+C23+C24+C25+C26+C31</f>
        <v>0</v>
      </c>
      <c r="D9" s="15">
        <f>D10+D11+D12+D15+D16+D19+D20+D21+D22+D23+D24+D25+D26+D31</f>
        <v>0</v>
      </c>
      <c r="E9" s="15">
        <f>E10+E11+E12+E15+E16+E19+E20+E21+E22+E23+E24+E25+E26+E31</f>
        <v>0</v>
      </c>
      <c r="F9" s="53"/>
    </row>
    <row r="10" spans="1:6" ht="25.5">
      <c r="A10" s="16" t="s">
        <v>8</v>
      </c>
      <c r="B10" s="17" t="s">
        <v>261</v>
      </c>
      <c r="C10" s="19"/>
      <c r="D10" s="19"/>
      <c r="E10" s="19"/>
      <c r="F10" s="53"/>
    </row>
    <row r="11" spans="1:6" ht="12.75">
      <c r="A11" s="6" t="s">
        <v>11</v>
      </c>
      <c r="B11" s="17" t="s">
        <v>245</v>
      </c>
      <c r="C11" s="13"/>
      <c r="D11" s="13"/>
      <c r="E11" s="13"/>
      <c r="F11" s="53"/>
    </row>
    <row r="12" spans="1:6" ht="25.5">
      <c r="A12" s="6" t="s">
        <v>13</v>
      </c>
      <c r="B12" s="17" t="s">
        <v>257</v>
      </c>
      <c r="C12" s="13"/>
      <c r="D12" s="13"/>
      <c r="E12" s="13"/>
      <c r="F12" s="53"/>
    </row>
    <row r="13" spans="1:6" ht="12.75">
      <c r="A13" s="182" t="s">
        <v>443</v>
      </c>
      <c r="B13" s="17" t="s">
        <v>445</v>
      </c>
      <c r="C13" s="13"/>
      <c r="D13" s="13"/>
      <c r="E13" s="13"/>
      <c r="F13" s="53"/>
    </row>
    <row r="14" spans="1:6" ht="25.5">
      <c r="A14" s="182" t="s">
        <v>444</v>
      </c>
      <c r="B14" s="17" t="s">
        <v>446</v>
      </c>
      <c r="C14" s="13"/>
      <c r="D14" s="13"/>
      <c r="E14" s="13"/>
      <c r="F14" s="53"/>
    </row>
    <row r="15" spans="1:6" ht="12.75">
      <c r="A15" s="6" t="s">
        <v>16</v>
      </c>
      <c r="B15" s="17" t="s">
        <v>246</v>
      </c>
      <c r="C15" s="13"/>
      <c r="D15" s="13"/>
      <c r="E15" s="13"/>
      <c r="F15" s="53"/>
    </row>
    <row r="16" spans="1:6" ht="25.5">
      <c r="A16" s="6" t="s">
        <v>18</v>
      </c>
      <c r="B16" s="17" t="s">
        <v>247</v>
      </c>
      <c r="C16" s="13"/>
      <c r="D16" s="13"/>
      <c r="E16" s="13"/>
      <c r="F16" s="53"/>
    </row>
    <row r="17" spans="1:6" ht="25.5">
      <c r="A17" s="6" t="s">
        <v>447</v>
      </c>
      <c r="B17" s="17" t="s">
        <v>449</v>
      </c>
      <c r="C17" s="13"/>
      <c r="D17" s="13"/>
      <c r="E17" s="13"/>
      <c r="F17" s="53"/>
    </row>
    <row r="18" spans="1:6" ht="51">
      <c r="A18" s="6" t="s">
        <v>448</v>
      </c>
      <c r="B18" s="17" t="s">
        <v>450</v>
      </c>
      <c r="C18" s="13"/>
      <c r="D18" s="13"/>
      <c r="E18" s="13"/>
      <c r="F18" s="53"/>
    </row>
    <row r="19" spans="1:6" ht="12.75">
      <c r="A19" s="6" t="s">
        <v>20</v>
      </c>
      <c r="B19" s="17" t="s">
        <v>246</v>
      </c>
      <c r="C19" s="13"/>
      <c r="D19" s="13"/>
      <c r="E19" s="13"/>
      <c r="F19" s="53"/>
    </row>
    <row r="20" spans="1:6" ht="12.75">
      <c r="A20" s="6" t="s">
        <v>22</v>
      </c>
      <c r="B20" s="17" t="s">
        <v>248</v>
      </c>
      <c r="C20" s="13"/>
      <c r="D20" s="13"/>
      <c r="E20" s="13"/>
      <c r="F20" s="53"/>
    </row>
    <row r="21" spans="1:6" ht="12.75">
      <c r="A21" s="6" t="s">
        <v>24</v>
      </c>
      <c r="B21" s="17" t="s">
        <v>249</v>
      </c>
      <c r="C21" s="13"/>
      <c r="D21" s="13"/>
      <c r="E21" s="13"/>
      <c r="F21" s="53"/>
    </row>
    <row r="22" spans="1:6" ht="12.75">
      <c r="A22" s="6" t="s">
        <v>87</v>
      </c>
      <c r="B22" s="17" t="s">
        <v>250</v>
      </c>
      <c r="C22" s="13"/>
      <c r="D22" s="13"/>
      <c r="E22" s="13"/>
      <c r="F22" s="53"/>
    </row>
    <row r="23" spans="1:6" ht="12.75">
      <c r="A23" s="6" t="s">
        <v>107</v>
      </c>
      <c r="B23" s="17" t="s">
        <v>251</v>
      </c>
      <c r="C23" s="13"/>
      <c r="D23" s="13"/>
      <c r="E23" s="13"/>
      <c r="F23" s="53"/>
    </row>
    <row r="24" spans="1:6" ht="12.75">
      <c r="A24" s="6" t="s">
        <v>108</v>
      </c>
      <c r="B24" s="17" t="s">
        <v>252</v>
      </c>
      <c r="C24" s="13"/>
      <c r="D24" s="13"/>
      <c r="E24" s="13"/>
      <c r="F24" s="53"/>
    </row>
    <row r="25" spans="1:6" ht="38.25">
      <c r="A25" s="6" t="s">
        <v>110</v>
      </c>
      <c r="B25" s="17" t="s">
        <v>253</v>
      </c>
      <c r="C25" s="13"/>
      <c r="D25" s="13"/>
      <c r="E25" s="13"/>
      <c r="F25" s="53"/>
    </row>
    <row r="26" spans="1:6" ht="38.25">
      <c r="A26" s="216" t="s">
        <v>112</v>
      </c>
      <c r="B26" s="17" t="s">
        <v>258</v>
      </c>
      <c r="C26" s="18">
        <f>SUM(C27:C30)</f>
        <v>0</v>
      </c>
      <c r="D26" s="18">
        <f>SUM(D27:D30)</f>
        <v>0</v>
      </c>
      <c r="E26" s="18">
        <f>SUM(E27:E30)</f>
        <v>0</v>
      </c>
      <c r="F26" s="53"/>
    </row>
    <row r="27" spans="1:6" ht="25.5">
      <c r="A27" s="216"/>
      <c r="B27" s="17" t="s">
        <v>259</v>
      </c>
      <c r="C27" s="13"/>
      <c r="D27" s="13"/>
      <c r="E27" s="13"/>
      <c r="F27" s="53"/>
    </row>
    <row r="28" spans="1:6" ht="12.75">
      <c r="A28" s="216"/>
      <c r="B28" s="17" t="s">
        <v>188</v>
      </c>
      <c r="C28" s="13"/>
      <c r="D28" s="13"/>
      <c r="E28" s="13"/>
      <c r="F28" s="53"/>
    </row>
    <row r="29" spans="1:6" ht="12.75">
      <c r="A29" s="216"/>
      <c r="B29" s="17" t="s">
        <v>188</v>
      </c>
      <c r="C29" s="13"/>
      <c r="D29" s="13"/>
      <c r="E29" s="13"/>
      <c r="F29" s="53"/>
    </row>
    <row r="30" spans="1:6" ht="12.75">
      <c r="A30" s="216"/>
      <c r="B30" s="17" t="s">
        <v>188</v>
      </c>
      <c r="C30" s="13"/>
      <c r="D30" s="13"/>
      <c r="E30" s="13"/>
      <c r="F30" s="53"/>
    </row>
    <row r="31" spans="1:6" ht="25.5">
      <c r="A31" s="216" t="s">
        <v>114</v>
      </c>
      <c r="B31" s="54" t="s">
        <v>254</v>
      </c>
      <c r="C31" s="13"/>
      <c r="D31" s="13"/>
      <c r="E31" s="13"/>
      <c r="F31" s="53"/>
    </row>
    <row r="32" spans="1:6" ht="25.5">
      <c r="A32" s="216"/>
      <c r="B32" s="55" t="s">
        <v>262</v>
      </c>
      <c r="C32" s="19"/>
      <c r="D32" s="19"/>
      <c r="E32" s="19"/>
      <c r="F32" s="53"/>
    </row>
    <row r="33" spans="1:6" ht="12.75">
      <c r="A33" s="216" t="s">
        <v>75</v>
      </c>
      <c r="B33" s="17" t="s">
        <v>255</v>
      </c>
      <c r="C33" s="18">
        <f>SUM(C34:C36)</f>
        <v>0</v>
      </c>
      <c r="D33" s="18">
        <f>SUM(D34:D36)</f>
        <v>0</v>
      </c>
      <c r="E33" s="18">
        <f>SUM(E34:E36)</f>
        <v>0</v>
      </c>
      <c r="F33" s="53"/>
    </row>
    <row r="34" spans="1:6" ht="25.5">
      <c r="A34" s="216"/>
      <c r="B34" s="48" t="s">
        <v>318</v>
      </c>
      <c r="C34" s="13"/>
      <c r="D34" s="13"/>
      <c r="E34" s="13"/>
      <c r="F34" s="53"/>
    </row>
    <row r="35" spans="1:6" ht="12.75">
      <c r="A35" s="216"/>
      <c r="B35" s="39" t="s">
        <v>256</v>
      </c>
      <c r="C35" s="13"/>
      <c r="D35" s="13"/>
      <c r="E35" s="13"/>
      <c r="F35" s="53"/>
    </row>
    <row r="36" spans="1:6" ht="12.75">
      <c r="A36" s="216"/>
      <c r="B36" s="48" t="s">
        <v>188</v>
      </c>
      <c r="C36" s="13"/>
      <c r="D36" s="13"/>
      <c r="E36" s="13"/>
      <c r="F36" s="53"/>
    </row>
    <row r="37" spans="1:6" ht="12.75">
      <c r="A37" s="189"/>
      <c r="B37" s="189"/>
      <c r="C37" s="189"/>
      <c r="D37" s="189"/>
      <c r="E37" s="189"/>
      <c r="F37" s="189"/>
    </row>
    <row r="38" spans="1:6" ht="12.75">
      <c r="A38" s="189"/>
      <c r="B38" s="189"/>
      <c r="C38" s="189"/>
      <c r="D38" s="189"/>
      <c r="E38" s="189"/>
      <c r="F38" s="189"/>
    </row>
    <row r="39" spans="1:6" ht="43.5" customHeight="1">
      <c r="A39" s="247" t="s">
        <v>435</v>
      </c>
      <c r="B39" s="247"/>
      <c r="C39" s="247"/>
      <c r="D39" s="247"/>
      <c r="E39" s="247"/>
      <c r="F39" s="247"/>
    </row>
    <row r="40" spans="1:6" ht="12.75">
      <c r="A40" s="236" t="s">
        <v>260</v>
      </c>
      <c r="B40" s="236"/>
      <c r="C40" s="236"/>
      <c r="D40" s="236"/>
      <c r="E40" s="236"/>
      <c r="F40" s="236"/>
    </row>
    <row r="41" spans="1:6" ht="12.75">
      <c r="A41" s="236"/>
      <c r="B41" s="236"/>
      <c r="C41" s="236"/>
      <c r="D41" s="236"/>
      <c r="E41" s="236"/>
      <c r="F41" s="236"/>
    </row>
    <row r="42" spans="1:6" ht="12.75">
      <c r="A42" s="204"/>
      <c r="B42" s="204"/>
      <c r="C42" s="204"/>
      <c r="D42" s="204"/>
      <c r="E42" s="204"/>
      <c r="F42" s="204"/>
    </row>
    <row r="43" spans="1:6" ht="12.75">
      <c r="A43" s="204" t="s">
        <v>28</v>
      </c>
      <c r="B43" s="204"/>
      <c r="C43" s="204"/>
      <c r="D43" s="204"/>
      <c r="E43" s="198"/>
      <c r="F43" s="198"/>
    </row>
    <row r="44" spans="1:6" ht="12.75">
      <c r="A44" s="204"/>
      <c r="B44" s="204"/>
      <c r="C44" s="204"/>
      <c r="D44" s="204"/>
      <c r="E44" s="198"/>
      <c r="F44" s="198"/>
    </row>
    <row r="45" spans="1:6" ht="12.75">
      <c r="A45" s="204" t="s">
        <v>29</v>
      </c>
      <c r="B45" s="204"/>
      <c r="C45" s="204"/>
      <c r="D45" s="204"/>
      <c r="E45" s="198"/>
      <c r="F45" s="198"/>
    </row>
    <row r="46" spans="1:6" ht="12.75">
      <c r="A46" s="204"/>
      <c r="B46" s="204"/>
      <c r="C46" s="204"/>
      <c r="D46" s="204"/>
      <c r="E46" s="198"/>
      <c r="F46" s="198"/>
    </row>
    <row r="47" spans="1:6" ht="12.75">
      <c r="A47" s="204" t="s">
        <v>30</v>
      </c>
      <c r="B47" s="204"/>
      <c r="C47" s="204"/>
      <c r="D47" s="204"/>
      <c r="E47" s="198"/>
      <c r="F47" s="198"/>
    </row>
  </sheetData>
  <sheetProtection/>
  <mergeCells count="28">
    <mergeCell ref="A1:E1"/>
    <mergeCell ref="A2:E2"/>
    <mergeCell ref="A3:E3"/>
    <mergeCell ref="A4:E4"/>
    <mergeCell ref="A26:A30"/>
    <mergeCell ref="A31:A32"/>
    <mergeCell ref="A33:A36"/>
    <mergeCell ref="A37:F37"/>
    <mergeCell ref="A5:E5"/>
    <mergeCell ref="A6:A7"/>
    <mergeCell ref="B6:B7"/>
    <mergeCell ref="C6:D6"/>
    <mergeCell ref="E6:E7"/>
    <mergeCell ref="A42:F42"/>
    <mergeCell ref="A43:D43"/>
    <mergeCell ref="E43:F43"/>
    <mergeCell ref="A44:D44"/>
    <mergeCell ref="E44:F44"/>
    <mergeCell ref="A38:F38"/>
    <mergeCell ref="A39:F39"/>
    <mergeCell ref="A40:F40"/>
    <mergeCell ref="A41:F41"/>
    <mergeCell ref="A47:D47"/>
    <mergeCell ref="E47:F47"/>
    <mergeCell ref="A45:D45"/>
    <mergeCell ref="E45:F45"/>
    <mergeCell ref="A46:D46"/>
    <mergeCell ref="E46:F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4" sqref="A4:F4"/>
    </sheetView>
  </sheetViews>
  <sheetFormatPr defaultColWidth="9.00390625" defaultRowHeight="12.75"/>
  <cols>
    <col min="2" max="2" width="21.875" style="0" customWidth="1"/>
    <col min="3" max="3" width="12.125" style="0" customWidth="1"/>
    <col min="4" max="4" width="12.25390625" style="0" customWidth="1"/>
    <col min="5" max="5" width="12.75390625" style="0" customWidth="1"/>
    <col min="6" max="6" width="13.875" style="0" customWidth="1"/>
    <col min="7" max="7" width="10.25390625" style="0" bestFit="1" customWidth="1"/>
  </cols>
  <sheetData>
    <row r="1" spans="1:6" ht="12.75">
      <c r="A1" s="203" t="s">
        <v>395</v>
      </c>
      <c r="B1" s="203"/>
      <c r="C1" s="203"/>
      <c r="D1" s="203"/>
      <c r="E1" s="203"/>
      <c r="F1" s="203"/>
    </row>
    <row r="2" spans="1:6" ht="18.75">
      <c r="A2" s="217" t="s">
        <v>263</v>
      </c>
      <c r="B2" s="217"/>
      <c r="C2" s="217"/>
      <c r="D2" s="217"/>
      <c r="E2" s="217"/>
      <c r="F2" s="217"/>
    </row>
    <row r="3" spans="1:6" ht="18.75">
      <c r="A3" s="217" t="s">
        <v>36</v>
      </c>
      <c r="B3" s="217"/>
      <c r="C3" s="217"/>
      <c r="D3" s="217"/>
      <c r="E3" s="217"/>
      <c r="F3" s="217"/>
    </row>
    <row r="4" spans="1:6" ht="15.75">
      <c r="A4" s="185" t="s">
        <v>466</v>
      </c>
      <c r="B4" s="185"/>
      <c r="C4" s="185"/>
      <c r="D4" s="185"/>
      <c r="E4" s="185"/>
      <c r="F4" s="185"/>
    </row>
    <row r="5" spans="1:6" ht="12.75">
      <c r="A5" s="219" t="s">
        <v>3</v>
      </c>
      <c r="B5" s="219"/>
      <c r="C5" s="219"/>
      <c r="D5" s="219"/>
      <c r="E5" s="219"/>
      <c r="F5" s="219"/>
    </row>
    <row r="6" spans="1:6" ht="15.75">
      <c r="A6" s="251"/>
      <c r="B6" s="251"/>
      <c r="C6" s="251"/>
      <c r="D6" s="251"/>
      <c r="E6" s="251"/>
      <c r="F6" s="251"/>
    </row>
    <row r="7" spans="1:6" ht="12.75">
      <c r="A7" s="211" t="s">
        <v>4</v>
      </c>
      <c r="B7" s="211" t="s">
        <v>5</v>
      </c>
      <c r="C7" s="211" t="s">
        <v>34</v>
      </c>
      <c r="D7" s="205" t="s">
        <v>33</v>
      </c>
      <c r="E7" s="206"/>
      <c r="F7" s="211" t="s">
        <v>32</v>
      </c>
    </row>
    <row r="8" spans="1:6" ht="12.75">
      <c r="A8" s="212"/>
      <c r="B8" s="212"/>
      <c r="C8" s="212"/>
      <c r="D8" s="207"/>
      <c r="E8" s="208"/>
      <c r="F8" s="212"/>
    </row>
    <row r="9" spans="1:6" ht="12.75">
      <c r="A9" s="213"/>
      <c r="B9" s="213"/>
      <c r="C9" s="213"/>
      <c r="D9" s="3" t="s">
        <v>6</v>
      </c>
      <c r="E9" s="4" t="s">
        <v>7</v>
      </c>
      <c r="F9" s="213"/>
    </row>
    <row r="10" spans="1:6" ht="12.75">
      <c r="A10" s="5">
        <v>1</v>
      </c>
      <c r="B10" s="6">
        <v>2</v>
      </c>
      <c r="C10" s="7">
        <v>3</v>
      </c>
      <c r="D10" s="8">
        <v>4</v>
      </c>
      <c r="E10" s="9">
        <v>5</v>
      </c>
      <c r="F10" s="6">
        <v>6</v>
      </c>
    </row>
    <row r="11" spans="1:6" ht="25.5">
      <c r="A11" s="190" t="s">
        <v>8</v>
      </c>
      <c r="B11" s="17" t="s">
        <v>264</v>
      </c>
      <c r="C11" s="16" t="s">
        <v>50</v>
      </c>
      <c r="D11" s="15">
        <f>'т.14 (в)'!D22</f>
        <v>0</v>
      </c>
      <c r="E11" s="15">
        <f>'т.14 (в)'!E22</f>
        <v>0</v>
      </c>
      <c r="F11" s="15">
        <f>'т.14 (в)'!F22</f>
        <v>0</v>
      </c>
    </row>
    <row r="12" spans="1:6" ht="25.5">
      <c r="A12" s="190"/>
      <c r="B12" s="17" t="s">
        <v>279</v>
      </c>
      <c r="C12" s="16" t="s">
        <v>50</v>
      </c>
      <c r="D12" s="19"/>
      <c r="E12" s="19"/>
      <c r="F12" s="19"/>
    </row>
    <row r="13" spans="1:6" ht="25.5">
      <c r="A13" s="216" t="s">
        <v>11</v>
      </c>
      <c r="B13" s="17" t="s">
        <v>265</v>
      </c>
      <c r="C13" s="3" t="s">
        <v>50</v>
      </c>
      <c r="D13" s="13"/>
      <c r="E13" s="13"/>
      <c r="F13" s="13"/>
    </row>
    <row r="14" spans="1:6" ht="25.5">
      <c r="A14" s="216"/>
      <c r="B14" s="17" t="s">
        <v>280</v>
      </c>
      <c r="C14" s="16" t="s">
        <v>50</v>
      </c>
      <c r="D14" s="19"/>
      <c r="E14" s="19"/>
      <c r="F14" s="19"/>
    </row>
    <row r="15" spans="1:6" ht="12.75">
      <c r="A15" s="6" t="s">
        <v>13</v>
      </c>
      <c r="B15" s="17" t="s">
        <v>266</v>
      </c>
      <c r="C15" s="6" t="s">
        <v>50</v>
      </c>
      <c r="D15" s="144"/>
      <c r="E15" s="144"/>
      <c r="F15" s="144"/>
    </row>
    <row r="16" spans="1:6" ht="12.75">
      <c r="A16" s="6" t="s">
        <v>16</v>
      </c>
      <c r="B16" s="17" t="s">
        <v>267</v>
      </c>
      <c r="C16" s="6" t="s">
        <v>50</v>
      </c>
      <c r="D16" s="144"/>
      <c r="E16" s="144"/>
      <c r="F16" s="144"/>
    </row>
    <row r="17" spans="1:6" ht="12.75">
      <c r="A17" s="6" t="s">
        <v>18</v>
      </c>
      <c r="B17" s="17" t="s">
        <v>268</v>
      </c>
      <c r="C17" s="6" t="s">
        <v>50</v>
      </c>
      <c r="D17" s="144"/>
      <c r="E17" s="144"/>
      <c r="F17" s="144"/>
    </row>
    <row r="18" spans="1:6" ht="25.5">
      <c r="A18" s="6" t="s">
        <v>20</v>
      </c>
      <c r="B18" s="17" t="s">
        <v>269</v>
      </c>
      <c r="C18" s="6" t="s">
        <v>50</v>
      </c>
      <c r="D18" s="144"/>
      <c r="E18" s="144"/>
      <c r="F18" s="144"/>
    </row>
    <row r="19" spans="1:6" ht="25.5">
      <c r="A19" s="6" t="s">
        <v>22</v>
      </c>
      <c r="B19" s="17" t="s">
        <v>270</v>
      </c>
      <c r="C19" s="6" t="s">
        <v>50</v>
      </c>
      <c r="D19" s="144"/>
      <c r="E19" s="144"/>
      <c r="F19" s="144"/>
    </row>
    <row r="20" spans="1:6" ht="25.5">
      <c r="A20" s="216" t="s">
        <v>24</v>
      </c>
      <c r="B20" s="17" t="s">
        <v>271</v>
      </c>
      <c r="C20" s="6" t="s">
        <v>218</v>
      </c>
      <c r="D20" s="62">
        <f>SUM(D21:D25)</f>
        <v>0</v>
      </c>
      <c r="E20" s="62">
        <f>SUM(E21:E25)</f>
        <v>0</v>
      </c>
      <c r="F20" s="62">
        <f>SUM(F21:F25)</f>
        <v>0</v>
      </c>
    </row>
    <row r="21" spans="1:6" ht="25.5">
      <c r="A21" s="216"/>
      <c r="B21" s="17" t="s">
        <v>281</v>
      </c>
      <c r="C21" s="16" t="s">
        <v>218</v>
      </c>
      <c r="D21" s="19"/>
      <c r="E21" s="19"/>
      <c r="F21" s="19"/>
    </row>
    <row r="22" spans="1:6" ht="12.75">
      <c r="A22" s="216"/>
      <c r="B22" s="17" t="s">
        <v>272</v>
      </c>
      <c r="C22" s="3" t="s">
        <v>218</v>
      </c>
      <c r="D22" s="144"/>
      <c r="E22" s="144"/>
      <c r="F22" s="144"/>
    </row>
    <row r="23" spans="1:6" ht="25.5">
      <c r="A23" s="216"/>
      <c r="B23" s="17" t="s">
        <v>273</v>
      </c>
      <c r="C23" s="3" t="s">
        <v>50</v>
      </c>
      <c r="D23" s="144"/>
      <c r="E23" s="144"/>
      <c r="F23" s="144"/>
    </row>
    <row r="24" spans="1:6" ht="38.25">
      <c r="A24" s="216"/>
      <c r="B24" s="17" t="s">
        <v>274</v>
      </c>
      <c r="C24" s="3" t="s">
        <v>50</v>
      </c>
      <c r="D24" s="144"/>
      <c r="E24" s="144"/>
      <c r="F24" s="144"/>
    </row>
    <row r="25" spans="1:6" ht="25.5">
      <c r="A25" s="216"/>
      <c r="B25" s="17" t="s">
        <v>275</v>
      </c>
      <c r="C25" s="3" t="s">
        <v>50</v>
      </c>
      <c r="D25" s="144"/>
      <c r="E25" s="144"/>
      <c r="F25" s="144"/>
    </row>
    <row r="26" spans="1:6" ht="25.5">
      <c r="A26" s="216">
        <v>9</v>
      </c>
      <c r="B26" s="17" t="s">
        <v>276</v>
      </c>
      <c r="C26" s="6" t="s">
        <v>50</v>
      </c>
      <c r="D26" s="159">
        <f>D20+D19+D18+D17+D16+D15+D13+D11</f>
        <v>0</v>
      </c>
      <c r="E26" s="62">
        <f>SUM(E27:E27)</f>
        <v>0</v>
      </c>
      <c r="F26" s="62">
        <f>F20+F19+F18+F17+F16+F15+F13+F11</f>
        <v>0</v>
      </c>
    </row>
    <row r="27" spans="1:6" ht="25.5">
      <c r="A27" s="216"/>
      <c r="B27" s="17" t="s">
        <v>282</v>
      </c>
      <c r="C27" s="16" t="s">
        <v>50</v>
      </c>
      <c r="D27" s="19"/>
      <c r="E27" s="15"/>
      <c r="F27" s="19"/>
    </row>
    <row r="28" spans="1:6" ht="12.75">
      <c r="A28" s="189"/>
      <c r="B28" s="189"/>
      <c r="C28" s="189"/>
      <c r="D28" s="189"/>
      <c r="E28" s="189"/>
      <c r="F28" s="189"/>
    </row>
    <row r="29" spans="1:6" ht="12.75">
      <c r="A29" s="236" t="s">
        <v>278</v>
      </c>
      <c r="B29" s="236"/>
      <c r="C29" s="236"/>
      <c r="D29" s="236"/>
      <c r="E29" s="236"/>
      <c r="F29" s="236"/>
    </row>
    <row r="30" spans="1:6" ht="12.75">
      <c r="A30" s="204"/>
      <c r="B30" s="204"/>
      <c r="C30" s="204"/>
      <c r="D30" s="204"/>
      <c r="E30" s="204"/>
      <c r="F30" s="204"/>
    </row>
    <row r="31" spans="1:6" ht="12.75">
      <c r="A31" s="204" t="s">
        <v>28</v>
      </c>
      <c r="B31" s="204"/>
      <c r="C31" s="204"/>
      <c r="D31" s="204"/>
      <c r="E31" s="204"/>
      <c r="F31" s="204"/>
    </row>
    <row r="32" spans="1:6" ht="12.75">
      <c r="A32" s="204"/>
      <c r="B32" s="204"/>
      <c r="C32" s="204"/>
      <c r="D32" s="204"/>
      <c r="E32" s="204"/>
      <c r="F32" s="204"/>
    </row>
    <row r="33" spans="1:6" ht="12.75">
      <c r="A33" s="204" t="s">
        <v>29</v>
      </c>
      <c r="B33" s="204"/>
      <c r="C33" s="204"/>
      <c r="D33" s="204"/>
      <c r="E33" s="204"/>
      <c r="F33" s="204"/>
    </row>
    <row r="34" spans="1:6" ht="12.75">
      <c r="A34" s="204"/>
      <c r="B34" s="204"/>
      <c r="C34" s="204"/>
      <c r="D34" s="204"/>
      <c r="E34" s="204"/>
      <c r="F34" s="204"/>
    </row>
    <row r="35" spans="1:7" ht="12.75">
      <c r="A35" s="204" t="s">
        <v>30</v>
      </c>
      <c r="B35" s="204"/>
      <c r="C35" s="204"/>
      <c r="D35" s="204"/>
      <c r="E35" s="204"/>
      <c r="F35" s="204"/>
      <c r="G35" s="158"/>
    </row>
  </sheetData>
  <sheetProtection/>
  <mergeCells count="28">
    <mergeCell ref="A1:F1"/>
    <mergeCell ref="A2:F2"/>
    <mergeCell ref="A3:F3"/>
    <mergeCell ref="A4:F4"/>
    <mergeCell ref="A5:F5"/>
    <mergeCell ref="A6:F6"/>
    <mergeCell ref="A7:A9"/>
    <mergeCell ref="B7:B9"/>
    <mergeCell ref="C7:C9"/>
    <mergeCell ref="D7:E8"/>
    <mergeCell ref="F7:F9"/>
    <mergeCell ref="A28:F28"/>
    <mergeCell ref="A29:F29"/>
    <mergeCell ref="A30:F30"/>
    <mergeCell ref="A31:D31"/>
    <mergeCell ref="E31:F31"/>
    <mergeCell ref="A11:A12"/>
    <mergeCell ref="A13:A14"/>
    <mergeCell ref="A20:A25"/>
    <mergeCell ref="A26:A27"/>
    <mergeCell ref="A34:D34"/>
    <mergeCell ref="E34:F34"/>
    <mergeCell ref="A35:D35"/>
    <mergeCell ref="E35:F35"/>
    <mergeCell ref="A32:D32"/>
    <mergeCell ref="E32:F32"/>
    <mergeCell ref="A33:D33"/>
    <mergeCell ref="E33:F3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4"/>
  <sheetViews>
    <sheetView showZeros="0" zoomScaleSheetLayoutView="75" zoomScalePageLayoutView="0" workbookViewId="0" topLeftCell="A1">
      <selection activeCell="E12" sqref="E12"/>
    </sheetView>
  </sheetViews>
  <sheetFormatPr defaultColWidth="9.00390625" defaultRowHeight="12.75"/>
  <cols>
    <col min="1" max="1" width="6.625" style="1" customWidth="1"/>
    <col min="2" max="2" width="31.875" style="1" customWidth="1"/>
    <col min="3" max="3" width="9.75390625" style="1" customWidth="1"/>
    <col min="4" max="4" width="14.875" style="1" customWidth="1"/>
    <col min="5" max="5" width="14.625" style="1" customWidth="1"/>
    <col min="6" max="6" width="15.00390625" style="1" customWidth="1"/>
    <col min="7" max="16384" width="9.125" style="1" customWidth="1"/>
  </cols>
  <sheetData>
    <row r="1" spans="1:6" ht="12.75">
      <c r="A1" s="203" t="s">
        <v>377</v>
      </c>
      <c r="B1" s="203"/>
      <c r="C1" s="203"/>
      <c r="D1" s="203"/>
      <c r="E1" s="203"/>
      <c r="F1" s="203"/>
    </row>
    <row r="2" spans="1:6" ht="18.75">
      <c r="A2" s="217" t="s">
        <v>283</v>
      </c>
      <c r="B2" s="217"/>
      <c r="C2" s="217"/>
      <c r="D2" s="217"/>
      <c r="E2" s="217"/>
      <c r="F2" s="217"/>
    </row>
    <row r="3" spans="1:6" ht="18.75">
      <c r="A3" s="217" t="s">
        <v>128</v>
      </c>
      <c r="B3" s="217"/>
      <c r="C3" s="217"/>
      <c r="D3" s="217"/>
      <c r="E3" s="217"/>
      <c r="F3" s="217"/>
    </row>
    <row r="4" spans="1:6" ht="15.75">
      <c r="A4" s="254" t="s">
        <v>467</v>
      </c>
      <c r="B4" s="254"/>
      <c r="C4" s="254"/>
      <c r="D4" s="254"/>
      <c r="E4" s="254"/>
      <c r="F4" s="254"/>
    </row>
    <row r="5" spans="1:6" ht="12.75">
      <c r="A5" s="219" t="s">
        <v>3</v>
      </c>
      <c r="B5" s="219"/>
      <c r="C5" s="219"/>
      <c r="D5" s="219"/>
      <c r="E5" s="219"/>
      <c r="F5" s="219"/>
    </row>
    <row r="6" spans="1:6" ht="15.75">
      <c r="A6" s="253"/>
      <c r="B6" s="253"/>
      <c r="C6" s="253"/>
      <c r="D6" s="253"/>
      <c r="E6" s="253"/>
      <c r="F6" s="253"/>
    </row>
    <row r="7" spans="1:6" s="46" customFormat="1" ht="31.5" customHeight="1">
      <c r="A7" s="211" t="s">
        <v>4</v>
      </c>
      <c r="B7" s="211" t="s">
        <v>5</v>
      </c>
      <c r="C7" s="211" t="s">
        <v>34</v>
      </c>
      <c r="D7" s="205" t="s">
        <v>33</v>
      </c>
      <c r="E7" s="206"/>
      <c r="F7" s="211" t="s">
        <v>32</v>
      </c>
    </row>
    <row r="8" spans="1:6" s="46" customFormat="1" ht="12.75">
      <c r="A8" s="212"/>
      <c r="B8" s="212"/>
      <c r="C8" s="212"/>
      <c r="D8" s="207"/>
      <c r="E8" s="208"/>
      <c r="F8" s="212"/>
    </row>
    <row r="9" spans="1:6" s="46" customFormat="1" ht="12.75">
      <c r="A9" s="213"/>
      <c r="B9" s="213"/>
      <c r="C9" s="213"/>
      <c r="D9" s="3" t="s">
        <v>6</v>
      </c>
      <c r="E9" s="4" t="s">
        <v>7</v>
      </c>
      <c r="F9" s="213"/>
    </row>
    <row r="10" spans="1:6" s="46" customFormat="1" ht="12.75">
      <c r="A10" s="5">
        <v>1</v>
      </c>
      <c r="B10" s="6">
        <v>2</v>
      </c>
      <c r="C10" s="7">
        <v>3</v>
      </c>
      <c r="D10" s="8">
        <v>4</v>
      </c>
      <c r="E10" s="9">
        <v>5</v>
      </c>
      <c r="F10" s="6">
        <v>6</v>
      </c>
    </row>
    <row r="11" spans="1:6" s="46" customFormat="1" ht="24.75" customHeight="1">
      <c r="A11" s="216" t="s">
        <v>299</v>
      </c>
      <c r="B11" s="47" t="s">
        <v>285</v>
      </c>
      <c r="C11" s="16" t="s">
        <v>50</v>
      </c>
      <c r="D11" s="15">
        <f>SUM(D12:D13)</f>
        <v>0</v>
      </c>
      <c r="E11" s="15">
        <f>SUM(E12:E13)</f>
        <v>0</v>
      </c>
      <c r="F11" s="15">
        <f>SUM(F12:F13)</f>
        <v>0</v>
      </c>
    </row>
    <row r="12" spans="1:6" s="46" customFormat="1" ht="55.5" customHeight="1">
      <c r="A12" s="216"/>
      <c r="B12" s="17" t="s">
        <v>297</v>
      </c>
      <c r="C12" s="3" t="s">
        <v>50</v>
      </c>
      <c r="D12" s="13"/>
      <c r="E12" s="13"/>
      <c r="F12" s="13"/>
    </row>
    <row r="13" spans="1:6" s="46" customFormat="1" ht="12.75">
      <c r="A13" s="216"/>
      <c r="B13" s="17" t="s">
        <v>286</v>
      </c>
      <c r="C13" s="3" t="s">
        <v>50</v>
      </c>
      <c r="D13" s="13"/>
      <c r="E13" s="13"/>
      <c r="F13" s="13"/>
    </row>
    <row r="14" spans="1:6" s="46" customFormat="1" ht="38.25">
      <c r="A14" s="6" t="s">
        <v>75</v>
      </c>
      <c r="B14" s="17" t="s">
        <v>298</v>
      </c>
      <c r="C14" s="3" t="s">
        <v>50</v>
      </c>
      <c r="D14" s="18">
        <f>SUM(D15:D21)</f>
        <v>0</v>
      </c>
      <c r="E14" s="18">
        <f>SUM(E15:E21)</f>
        <v>0</v>
      </c>
      <c r="F14" s="18">
        <f>SUM(F15:F21)</f>
        <v>0</v>
      </c>
    </row>
    <row r="15" spans="1:6" s="46" customFormat="1" ht="52.5" customHeight="1">
      <c r="A15" s="6" t="s">
        <v>8</v>
      </c>
      <c r="B15" s="17" t="s">
        <v>287</v>
      </c>
      <c r="C15" s="3" t="s">
        <v>50</v>
      </c>
      <c r="D15" s="18">
        <f>'т.7(в)'!B13</f>
        <v>0</v>
      </c>
      <c r="E15" s="18">
        <f>'т.7(в)'!C13</f>
        <v>0</v>
      </c>
      <c r="F15" s="18">
        <f>'т.7(в)'!D13</f>
        <v>0</v>
      </c>
    </row>
    <row r="16" spans="1:6" s="46" customFormat="1" ht="25.5">
      <c r="A16" s="6" t="s">
        <v>11</v>
      </c>
      <c r="B16" s="17" t="s">
        <v>288</v>
      </c>
      <c r="C16" s="3" t="s">
        <v>50</v>
      </c>
      <c r="D16" s="13"/>
      <c r="E16" s="13"/>
      <c r="F16" s="13"/>
    </row>
    <row r="17" spans="1:6" s="46" customFormat="1" ht="12.75">
      <c r="A17" s="6" t="s">
        <v>13</v>
      </c>
      <c r="B17" s="17" t="s">
        <v>289</v>
      </c>
      <c r="C17" s="3" t="s">
        <v>50</v>
      </c>
      <c r="D17" s="13"/>
      <c r="E17" s="13"/>
      <c r="F17" s="13"/>
    </row>
    <row r="18" spans="1:6" s="46" customFormat="1" ht="12.75">
      <c r="A18" s="6" t="s">
        <v>16</v>
      </c>
      <c r="B18" s="17" t="s">
        <v>290</v>
      </c>
      <c r="C18" s="3" t="s">
        <v>50</v>
      </c>
      <c r="D18" s="13"/>
      <c r="E18" s="13"/>
      <c r="F18" s="13"/>
    </row>
    <row r="19" spans="1:6" s="46" customFormat="1" ht="12.75">
      <c r="A19" s="6" t="s">
        <v>18</v>
      </c>
      <c r="B19" s="17" t="s">
        <v>291</v>
      </c>
      <c r="C19" s="3" t="s">
        <v>50</v>
      </c>
      <c r="D19" s="13"/>
      <c r="E19" s="13"/>
      <c r="F19" s="13"/>
    </row>
    <row r="20" spans="1:6" s="46" customFormat="1" ht="12.75">
      <c r="A20" s="6" t="s">
        <v>20</v>
      </c>
      <c r="B20" s="17" t="s">
        <v>292</v>
      </c>
      <c r="C20" s="3" t="s">
        <v>50</v>
      </c>
      <c r="D20" s="13"/>
      <c r="E20" s="13"/>
      <c r="F20" s="13"/>
    </row>
    <row r="21" spans="1:6" s="46" customFormat="1" ht="12.75">
      <c r="A21" s="6" t="s">
        <v>22</v>
      </c>
      <c r="B21" s="17" t="s">
        <v>293</v>
      </c>
      <c r="C21" s="3" t="s">
        <v>50</v>
      </c>
      <c r="D21" s="13"/>
      <c r="E21" s="13"/>
      <c r="F21" s="13"/>
    </row>
    <row r="22" spans="1:6" s="46" customFormat="1" ht="12.75">
      <c r="A22" s="6" t="s">
        <v>294</v>
      </c>
      <c r="B22" s="17" t="s">
        <v>295</v>
      </c>
      <c r="C22" s="3" t="s">
        <v>50</v>
      </c>
      <c r="D22" s="18">
        <f>D11-D14</f>
        <v>0</v>
      </c>
      <c r="E22" s="18">
        <f>E11-E14</f>
        <v>0</v>
      </c>
      <c r="F22" s="18">
        <f>F11-F14</f>
        <v>0</v>
      </c>
    </row>
    <row r="23" spans="1:6" s="46" customFormat="1" ht="12.75">
      <c r="A23" s="189"/>
      <c r="B23" s="189"/>
      <c r="C23" s="189"/>
      <c r="D23" s="189"/>
      <c r="E23" s="189"/>
      <c r="F23" s="189"/>
    </row>
    <row r="24" spans="1:6" s="46" customFormat="1" ht="12.75">
      <c r="A24" s="189"/>
      <c r="B24" s="189"/>
      <c r="C24" s="189"/>
      <c r="D24" s="189"/>
      <c r="E24" s="189"/>
      <c r="F24" s="189"/>
    </row>
    <row r="25" spans="1:6" s="46" customFormat="1" ht="12.75">
      <c r="A25" s="236" t="s">
        <v>26</v>
      </c>
      <c r="B25" s="236"/>
      <c r="C25" s="236"/>
      <c r="D25" s="236"/>
      <c r="E25" s="236"/>
      <c r="F25" s="236"/>
    </row>
    <row r="26" spans="1:6" s="46" customFormat="1" ht="12.75">
      <c r="A26" s="236" t="s">
        <v>296</v>
      </c>
      <c r="B26" s="236"/>
      <c r="C26" s="236"/>
      <c r="D26" s="236"/>
      <c r="E26" s="236"/>
      <c r="F26" s="236"/>
    </row>
    <row r="27" spans="1:6" s="46" customFormat="1" ht="12.75">
      <c r="A27" s="236" t="s">
        <v>300</v>
      </c>
      <c r="B27" s="236"/>
      <c r="C27" s="236"/>
      <c r="D27" s="236"/>
      <c r="E27" s="236"/>
      <c r="F27" s="236"/>
    </row>
    <row r="28" spans="1:6" s="46" customFormat="1" ht="12.75">
      <c r="A28" s="204"/>
      <c r="B28" s="204"/>
      <c r="C28" s="204"/>
      <c r="D28" s="204"/>
      <c r="E28" s="204"/>
      <c r="F28" s="204"/>
    </row>
    <row r="29" spans="1:6" s="46" customFormat="1" ht="12.75">
      <c r="A29" s="204" t="s">
        <v>28</v>
      </c>
      <c r="B29" s="204"/>
      <c r="C29" s="204"/>
      <c r="D29" s="204"/>
      <c r="E29" s="252"/>
      <c r="F29" s="252"/>
    </row>
    <row r="30" spans="1:6" s="46" customFormat="1" ht="12.75">
      <c r="A30" s="204"/>
      <c r="B30" s="204"/>
      <c r="C30" s="204"/>
      <c r="D30" s="204"/>
      <c r="E30" s="252"/>
      <c r="F30" s="252"/>
    </row>
    <row r="31" spans="1:6" s="46" customFormat="1" ht="12.75">
      <c r="A31" s="204" t="s">
        <v>29</v>
      </c>
      <c r="B31" s="204"/>
      <c r="C31" s="204"/>
      <c r="D31" s="204"/>
      <c r="E31" s="252"/>
      <c r="F31" s="252"/>
    </row>
    <row r="32" spans="1:6" s="46" customFormat="1" ht="12.75">
      <c r="A32" s="204"/>
      <c r="B32" s="204"/>
      <c r="C32" s="204"/>
      <c r="D32" s="204"/>
      <c r="E32" s="252"/>
      <c r="F32" s="252"/>
    </row>
    <row r="33" spans="1:6" s="46" customFormat="1" ht="12.75">
      <c r="A33" s="204" t="s">
        <v>30</v>
      </c>
      <c r="B33" s="204"/>
      <c r="C33" s="204"/>
      <c r="D33" s="204"/>
      <c r="E33" s="252"/>
      <c r="F33" s="252"/>
    </row>
    <row r="34" spans="5:6" s="46" customFormat="1" ht="12.75">
      <c r="E34" s="252"/>
      <c r="F34" s="252"/>
    </row>
    <row r="35" s="46" customFormat="1" ht="12.75"/>
    <row r="36" s="46" customFormat="1" ht="12.75"/>
    <row r="37" s="46" customFormat="1" ht="12.75"/>
    <row r="38" s="46" customFormat="1" ht="12.75"/>
    <row r="39" s="46" customFormat="1" ht="12.75"/>
    <row r="40" s="46" customFormat="1" ht="12.75"/>
    <row r="41" s="46" customFormat="1" ht="12.75"/>
    <row r="42" s="46" customFormat="1" ht="12.75"/>
    <row r="43" s="46" customFormat="1" ht="12.75"/>
    <row r="44" s="46" customFormat="1" ht="12.75"/>
    <row r="45" s="46" customFormat="1" ht="12.75"/>
    <row r="46" s="46" customFormat="1" ht="12.75"/>
    <row r="47" s="46" customFormat="1" ht="12.75"/>
    <row r="48" s="46" customFormat="1" ht="12.75"/>
  </sheetData>
  <sheetProtection/>
  <mergeCells count="29">
    <mergeCell ref="D7:E8"/>
    <mergeCell ref="F7:F9"/>
    <mergeCell ref="A27:F27"/>
    <mergeCell ref="E32:F32"/>
    <mergeCell ref="A23:F23"/>
    <mergeCell ref="A24:F24"/>
    <mergeCell ref="A29:D29"/>
    <mergeCell ref="A31:D31"/>
    <mergeCell ref="A1:F1"/>
    <mergeCell ref="A2:F2"/>
    <mergeCell ref="A3:F3"/>
    <mergeCell ref="A4:F4"/>
    <mergeCell ref="E34:F34"/>
    <mergeCell ref="A5:F5"/>
    <mergeCell ref="A6:F6"/>
    <mergeCell ref="A7:A9"/>
    <mergeCell ref="B7:B9"/>
    <mergeCell ref="C7:C9"/>
    <mergeCell ref="A11:A13"/>
    <mergeCell ref="A25:F25"/>
    <mergeCell ref="A26:F26"/>
    <mergeCell ref="A28:F28"/>
    <mergeCell ref="A33:D33"/>
    <mergeCell ref="E29:F29"/>
    <mergeCell ref="E31:F31"/>
    <mergeCell ref="E33:F33"/>
    <mergeCell ref="A30:D30"/>
    <mergeCell ref="A32:D32"/>
    <mergeCell ref="E30:F30"/>
  </mergeCells>
  <printOptions/>
  <pageMargins left="0.7874015748031497" right="0.35433070866141736" top="0.5118110236220472" bottom="0.5118110236220472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6"/>
  <sheetViews>
    <sheetView showZeros="0" zoomScale="75" zoomScaleNormal="75" zoomScaleSheetLayoutView="75" zoomScalePageLayoutView="0" workbookViewId="0" topLeftCell="A1">
      <selection activeCell="A4" sqref="A4:F4"/>
    </sheetView>
  </sheetViews>
  <sheetFormatPr defaultColWidth="9.00390625" defaultRowHeight="12.75"/>
  <cols>
    <col min="1" max="1" width="6.00390625" style="1" customWidth="1"/>
    <col min="2" max="2" width="25.75390625" style="1" customWidth="1"/>
    <col min="3" max="3" width="9.625" style="1" customWidth="1"/>
    <col min="4" max="4" width="12.625" style="1" customWidth="1"/>
    <col min="5" max="5" width="14.00390625" style="1" customWidth="1"/>
    <col min="6" max="6" width="15.25390625" style="1" customWidth="1"/>
    <col min="7" max="16384" width="9.125" style="1" customWidth="1"/>
  </cols>
  <sheetData>
    <row r="1" spans="1:6" ht="12.75">
      <c r="A1" s="203" t="s">
        <v>378</v>
      </c>
      <c r="B1" s="203"/>
      <c r="C1" s="203"/>
      <c r="D1" s="203"/>
      <c r="E1" s="203"/>
      <c r="F1" s="203"/>
    </row>
    <row r="2" spans="1:6" ht="18.75">
      <c r="A2" s="217" t="s">
        <v>0</v>
      </c>
      <c r="B2" s="217"/>
      <c r="C2" s="217"/>
      <c r="D2" s="217"/>
      <c r="E2" s="217"/>
      <c r="F2" s="217"/>
    </row>
    <row r="3" spans="1:6" ht="18.75">
      <c r="A3" s="217" t="s">
        <v>207</v>
      </c>
      <c r="B3" s="217"/>
      <c r="C3" s="217"/>
      <c r="D3" s="217"/>
      <c r="E3" s="217"/>
      <c r="F3" s="217"/>
    </row>
    <row r="4" spans="1:6" ht="12.75" customHeight="1">
      <c r="A4" s="218" t="s">
        <v>468</v>
      </c>
      <c r="B4" s="218"/>
      <c r="C4" s="218"/>
      <c r="D4" s="218"/>
      <c r="E4" s="218"/>
      <c r="F4" s="218"/>
    </row>
    <row r="5" spans="1:6" ht="12.75">
      <c r="A5" s="219" t="s">
        <v>3</v>
      </c>
      <c r="B5" s="219"/>
      <c r="C5" s="219"/>
      <c r="D5" s="219"/>
      <c r="E5" s="219"/>
      <c r="F5" s="219"/>
    </row>
    <row r="6" spans="1:6" ht="18.75">
      <c r="A6" s="256"/>
      <c r="B6" s="256"/>
      <c r="C6" s="256"/>
      <c r="D6" s="256"/>
      <c r="E6" s="256"/>
      <c r="F6" s="256"/>
    </row>
    <row r="7" spans="1:6" s="2" customFormat="1" ht="15.75" customHeight="1">
      <c r="A7" s="190" t="s">
        <v>4</v>
      </c>
      <c r="B7" s="190" t="s">
        <v>5</v>
      </c>
      <c r="C7" s="190" t="s">
        <v>34</v>
      </c>
      <c r="D7" s="190" t="s">
        <v>33</v>
      </c>
      <c r="E7" s="190"/>
      <c r="F7" s="190" t="s">
        <v>32</v>
      </c>
    </row>
    <row r="8" spans="1:6" s="2" customFormat="1" ht="12.75">
      <c r="A8" s="190"/>
      <c r="B8" s="190"/>
      <c r="C8" s="190"/>
      <c r="D8" s="190"/>
      <c r="E8" s="190"/>
      <c r="F8" s="190"/>
    </row>
    <row r="9" spans="1:6" s="2" customFormat="1" ht="12.75">
      <c r="A9" s="190"/>
      <c r="B9" s="190"/>
      <c r="C9" s="190"/>
      <c r="D9" s="190"/>
      <c r="E9" s="190"/>
      <c r="F9" s="190"/>
    </row>
    <row r="10" spans="1:6" s="2" customFormat="1" ht="12.75">
      <c r="A10" s="190"/>
      <c r="B10" s="190"/>
      <c r="C10" s="190"/>
      <c r="D10" s="3" t="s">
        <v>6</v>
      </c>
      <c r="E10" s="3" t="s">
        <v>7</v>
      </c>
      <c r="F10" s="190"/>
    </row>
    <row r="11" spans="1:6" s="2" customFormat="1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s="2" customFormat="1" ht="25.5">
      <c r="A12" s="216" t="s">
        <v>8</v>
      </c>
      <c r="B12" s="20" t="s">
        <v>208</v>
      </c>
      <c r="C12" s="23" t="s">
        <v>10</v>
      </c>
      <c r="D12" s="15">
        <f>D13+D14+D15</f>
        <v>0</v>
      </c>
      <c r="E12" s="15">
        <f>E13+E14+E15</f>
        <v>0</v>
      </c>
      <c r="F12" s="15">
        <f>F13+F14+F15</f>
        <v>0</v>
      </c>
    </row>
    <row r="13" spans="1:6" s="2" customFormat="1" ht="25.5">
      <c r="A13" s="216"/>
      <c r="B13" s="21" t="s">
        <v>336</v>
      </c>
      <c r="C13" s="23"/>
      <c r="D13" s="13"/>
      <c r="E13" s="13"/>
      <c r="F13" s="13"/>
    </row>
    <row r="14" spans="1:6" s="2" customFormat="1" ht="12.75">
      <c r="A14" s="216"/>
      <c r="B14" s="21" t="s">
        <v>209</v>
      </c>
      <c r="C14" s="24" t="s">
        <v>10</v>
      </c>
      <c r="D14" s="13"/>
      <c r="E14" s="13"/>
      <c r="F14" s="13"/>
    </row>
    <row r="15" spans="1:6" s="2" customFormat="1" ht="12.75">
      <c r="A15" s="216"/>
      <c r="B15" s="21" t="s">
        <v>210</v>
      </c>
      <c r="C15" s="24" t="s">
        <v>10</v>
      </c>
      <c r="D15" s="13"/>
      <c r="E15" s="13"/>
      <c r="F15" s="13"/>
    </row>
    <row r="16" spans="1:6" s="2" customFormat="1" ht="38.25">
      <c r="A16" s="6" t="s">
        <v>11</v>
      </c>
      <c r="B16" s="22" t="s">
        <v>211</v>
      </c>
      <c r="C16" s="24" t="s">
        <v>10</v>
      </c>
      <c r="D16" s="13"/>
      <c r="E16" s="13"/>
      <c r="F16" s="13"/>
    </row>
    <row r="17" spans="1:6" s="2" customFormat="1" ht="38.25">
      <c r="A17" s="216" t="s">
        <v>13</v>
      </c>
      <c r="B17" s="22" t="s">
        <v>212</v>
      </c>
      <c r="C17" s="24" t="s">
        <v>10</v>
      </c>
      <c r="D17" s="18">
        <f>D18+D19+D20</f>
        <v>0</v>
      </c>
      <c r="E17" s="18">
        <f>E18+E19+E20</f>
        <v>0</v>
      </c>
      <c r="F17" s="18">
        <f>F18+F19+F20</f>
        <v>0</v>
      </c>
    </row>
    <row r="18" spans="1:6" s="2" customFormat="1" ht="25.5">
      <c r="A18" s="216"/>
      <c r="B18" s="21" t="s">
        <v>337</v>
      </c>
      <c r="C18" s="23"/>
      <c r="D18" s="19"/>
      <c r="E18" s="19"/>
      <c r="F18" s="19"/>
    </row>
    <row r="19" spans="1:6" s="2" customFormat="1" ht="12.75">
      <c r="A19" s="216"/>
      <c r="B19" s="21" t="s">
        <v>209</v>
      </c>
      <c r="C19" s="24" t="s">
        <v>10</v>
      </c>
      <c r="D19" s="13"/>
      <c r="E19" s="13"/>
      <c r="F19" s="13"/>
    </row>
    <row r="20" spans="1:6" s="2" customFormat="1" ht="12.75">
      <c r="A20" s="216"/>
      <c r="B20" s="21" t="s">
        <v>210</v>
      </c>
      <c r="C20" s="24" t="s">
        <v>10</v>
      </c>
      <c r="D20" s="13"/>
      <c r="E20" s="13"/>
      <c r="F20" s="13"/>
    </row>
    <row r="21" spans="1:6" s="2" customFormat="1" ht="25.5">
      <c r="A21" s="6" t="s">
        <v>16</v>
      </c>
      <c r="B21" s="22" t="s">
        <v>213</v>
      </c>
      <c r="C21" s="28" t="s">
        <v>10</v>
      </c>
      <c r="D21" s="18">
        <f>D17/365</f>
        <v>0</v>
      </c>
      <c r="E21" s="18">
        <f>E17/365</f>
        <v>0</v>
      </c>
      <c r="F21" s="18">
        <f>F17/365</f>
        <v>0</v>
      </c>
    </row>
    <row r="22" spans="1:6" s="2" customFormat="1" ht="38.25">
      <c r="A22" s="216" t="s">
        <v>18</v>
      </c>
      <c r="B22" s="25" t="s">
        <v>214</v>
      </c>
      <c r="C22" s="24" t="s">
        <v>10</v>
      </c>
      <c r="D22" s="27">
        <f>D23+D25</f>
        <v>0</v>
      </c>
      <c r="E22" s="18">
        <f>E23+E25</f>
        <v>0</v>
      </c>
      <c r="F22" s="18">
        <f>F23+F25</f>
        <v>0</v>
      </c>
    </row>
    <row r="23" spans="1:6" s="2" customFormat="1" ht="51">
      <c r="A23" s="216"/>
      <c r="B23" s="26" t="s">
        <v>340</v>
      </c>
      <c r="C23" s="3" t="s">
        <v>10</v>
      </c>
      <c r="D23" s="27">
        <f>D17</f>
        <v>0</v>
      </c>
      <c r="E23" s="27">
        <f>E17</f>
        <v>0</v>
      </c>
      <c r="F23" s="27">
        <f>F17</f>
        <v>0</v>
      </c>
    </row>
    <row r="24" spans="1:6" s="2" customFormat="1" ht="25.5">
      <c r="A24" s="216"/>
      <c r="B24" s="12" t="s">
        <v>339</v>
      </c>
      <c r="C24" s="11" t="s">
        <v>10</v>
      </c>
      <c r="D24" s="13"/>
      <c r="E24" s="13"/>
      <c r="F24" s="13"/>
    </row>
    <row r="25" spans="1:6" s="2" customFormat="1" ht="12.75">
      <c r="A25" s="216"/>
      <c r="B25" s="258" t="s">
        <v>338</v>
      </c>
      <c r="C25" s="190" t="s">
        <v>10</v>
      </c>
      <c r="D25" s="255"/>
      <c r="E25" s="255"/>
      <c r="F25" s="255"/>
    </row>
    <row r="26" spans="1:6" s="2" customFormat="1" ht="12.75">
      <c r="A26" s="216"/>
      <c r="B26" s="258"/>
      <c r="C26" s="190"/>
      <c r="D26" s="255"/>
      <c r="E26" s="255"/>
      <c r="F26" s="255"/>
    </row>
    <row r="27" spans="1:6" s="2" customFormat="1" ht="12.75">
      <c r="A27" s="257"/>
      <c r="B27" s="257"/>
      <c r="C27" s="257"/>
      <c r="D27" s="257"/>
      <c r="E27" s="257"/>
      <c r="F27" s="257"/>
    </row>
    <row r="28" spans="1:6" s="2" customFormat="1" ht="12.75">
      <c r="A28" s="214" t="s">
        <v>26</v>
      </c>
      <c r="B28" s="214"/>
      <c r="C28" s="214"/>
      <c r="D28" s="214"/>
      <c r="E28" s="214"/>
      <c r="F28" s="214"/>
    </row>
    <row r="29" spans="1:6" s="2" customFormat="1" ht="24.75" customHeight="1">
      <c r="A29" s="247" t="s">
        <v>27</v>
      </c>
      <c r="B29" s="247"/>
      <c r="C29" s="247"/>
      <c r="D29" s="247"/>
      <c r="E29" s="247"/>
      <c r="F29" s="247"/>
    </row>
    <row r="30" spans="1:6" s="2" customFormat="1" ht="12.75">
      <c r="A30" s="204"/>
      <c r="B30" s="204"/>
      <c r="C30" s="204"/>
      <c r="D30" s="204"/>
      <c r="E30" s="204"/>
      <c r="F30" s="204"/>
    </row>
    <row r="31" spans="1:6" s="2" customFormat="1" ht="12.75">
      <c r="A31" s="204"/>
      <c r="B31" s="204"/>
      <c r="C31" s="204"/>
      <c r="D31" s="204"/>
      <c r="E31" s="204"/>
      <c r="F31" s="204"/>
    </row>
    <row r="32" spans="1:6" s="2" customFormat="1" ht="12.75">
      <c r="A32" s="204" t="s">
        <v>28</v>
      </c>
      <c r="B32" s="204"/>
      <c r="C32" s="204"/>
      <c r="D32" s="204"/>
      <c r="E32" s="204"/>
      <c r="F32" s="204"/>
    </row>
    <row r="33" spans="1:6" s="2" customFormat="1" ht="12.75">
      <c r="A33" s="204"/>
      <c r="B33" s="204"/>
      <c r="C33" s="204"/>
      <c r="D33" s="204"/>
      <c r="E33" s="204"/>
      <c r="F33" s="204"/>
    </row>
    <row r="34" spans="1:6" s="2" customFormat="1" ht="12.75">
      <c r="A34" s="204" t="s">
        <v>29</v>
      </c>
      <c r="B34" s="204"/>
      <c r="C34" s="204"/>
      <c r="D34" s="204"/>
      <c r="E34" s="204"/>
      <c r="F34" s="204"/>
    </row>
    <row r="35" spans="1:6" s="2" customFormat="1" ht="12.75">
      <c r="A35" s="204"/>
      <c r="B35" s="204"/>
      <c r="C35" s="204"/>
      <c r="D35" s="204"/>
      <c r="E35" s="204"/>
      <c r="F35" s="204"/>
    </row>
    <row r="36" spans="1:6" s="2" customFormat="1" ht="12.75">
      <c r="A36" s="204" t="s">
        <v>30</v>
      </c>
      <c r="B36" s="204"/>
      <c r="C36" s="204"/>
      <c r="D36" s="204"/>
      <c r="E36" s="204"/>
      <c r="F36" s="204"/>
    </row>
  </sheetData>
  <sheetProtection/>
  <mergeCells count="34">
    <mergeCell ref="A31:F31"/>
    <mergeCell ref="A30:F30"/>
    <mergeCell ref="A27:F27"/>
    <mergeCell ref="A17:A20"/>
    <mergeCell ref="A28:F28"/>
    <mergeCell ref="A29:F29"/>
    <mergeCell ref="A22:A26"/>
    <mergeCell ref="F25:F26"/>
    <mergeCell ref="B25:B26"/>
    <mergeCell ref="D25:D26"/>
    <mergeCell ref="A1:F1"/>
    <mergeCell ref="A2:F2"/>
    <mergeCell ref="A3:F3"/>
    <mergeCell ref="A4:F4"/>
    <mergeCell ref="A33:D33"/>
    <mergeCell ref="A34:D34"/>
    <mergeCell ref="A12:A15"/>
    <mergeCell ref="A5:F5"/>
    <mergeCell ref="A6:F6"/>
    <mergeCell ref="A7:A10"/>
    <mergeCell ref="B7:B10"/>
    <mergeCell ref="C7:C10"/>
    <mergeCell ref="D7:E9"/>
    <mergeCell ref="F7:F10"/>
    <mergeCell ref="E25:E26"/>
    <mergeCell ref="C25:C26"/>
    <mergeCell ref="A35:D35"/>
    <mergeCell ref="A36:D36"/>
    <mergeCell ref="E32:F32"/>
    <mergeCell ref="E33:F33"/>
    <mergeCell ref="E35:F35"/>
    <mergeCell ref="E36:F36"/>
    <mergeCell ref="E34:F34"/>
    <mergeCell ref="A32:D32"/>
  </mergeCells>
  <printOptions/>
  <pageMargins left="0.97" right="0.35433070866141736" top="0.5118110236220472" bottom="0.5118110236220472" header="0.5118110236220472" footer="0.5118110236220472"/>
  <pageSetup horizontalDpi="600" verticalDpi="600" orientation="portrait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8"/>
  <sheetViews>
    <sheetView showZeros="0" zoomScale="75" zoomScaleNormal="75" zoomScaleSheetLayoutView="100" zoomScalePageLayoutView="0" workbookViewId="0" topLeftCell="A1">
      <selection activeCell="A4" sqref="A4:G4"/>
    </sheetView>
  </sheetViews>
  <sheetFormatPr defaultColWidth="9.00390625" defaultRowHeight="12.75"/>
  <cols>
    <col min="1" max="1" width="7.375" style="1" customWidth="1"/>
    <col min="2" max="2" width="32.75390625" style="1" customWidth="1"/>
    <col min="3" max="3" width="10.625" style="1" customWidth="1"/>
    <col min="4" max="4" width="17.125" style="1" customWidth="1"/>
    <col min="5" max="5" width="16.125" style="1" customWidth="1"/>
    <col min="6" max="6" width="10.625" style="1" customWidth="1"/>
    <col min="7" max="7" width="8.25390625" style="1" customWidth="1"/>
    <col min="8" max="16384" width="9.125" style="1" customWidth="1"/>
  </cols>
  <sheetData>
    <row r="1" spans="1:7" ht="12.75">
      <c r="A1" s="203" t="s">
        <v>379</v>
      </c>
      <c r="B1" s="203"/>
      <c r="C1" s="203"/>
      <c r="D1" s="203"/>
      <c r="E1" s="203"/>
      <c r="F1" s="203"/>
      <c r="G1" s="203"/>
    </row>
    <row r="2" spans="1:7" ht="18.75">
      <c r="A2" s="217" t="s">
        <v>35</v>
      </c>
      <c r="B2" s="217"/>
      <c r="C2" s="217"/>
      <c r="D2" s="217"/>
      <c r="E2" s="217"/>
      <c r="F2" s="217"/>
      <c r="G2" s="217"/>
    </row>
    <row r="3" spans="1:7" ht="18.75">
      <c r="A3" s="217" t="s">
        <v>355</v>
      </c>
      <c r="B3" s="217"/>
      <c r="C3" s="217"/>
      <c r="D3" s="217"/>
      <c r="E3" s="217"/>
      <c r="F3" s="217"/>
      <c r="G3" s="217"/>
    </row>
    <row r="4" spans="1:7" ht="18.75">
      <c r="A4" s="217" t="s">
        <v>469</v>
      </c>
      <c r="B4" s="217"/>
      <c r="C4" s="217"/>
      <c r="D4" s="217"/>
      <c r="E4" s="217"/>
      <c r="F4" s="217"/>
      <c r="G4" s="217"/>
    </row>
    <row r="5" spans="1:7" ht="12.75">
      <c r="A5" s="219" t="s">
        <v>3</v>
      </c>
      <c r="B5" s="219"/>
      <c r="C5" s="219"/>
      <c r="D5" s="219"/>
      <c r="E5" s="219"/>
      <c r="F5" s="219"/>
      <c r="G5" s="219"/>
    </row>
    <row r="6" spans="1:7" ht="12.75">
      <c r="A6" s="221"/>
      <c r="B6" s="221"/>
      <c r="C6" s="221"/>
      <c r="D6" s="222"/>
      <c r="E6" s="222"/>
      <c r="F6" s="222"/>
      <c r="G6" s="222"/>
    </row>
    <row r="7" spans="1:7" ht="15.75" customHeight="1">
      <c r="A7" s="190" t="s">
        <v>4</v>
      </c>
      <c r="B7" s="190" t="s">
        <v>5</v>
      </c>
      <c r="C7" s="244" t="s">
        <v>34</v>
      </c>
      <c r="D7" s="205" t="s">
        <v>353</v>
      </c>
      <c r="E7" s="186"/>
      <c r="F7" s="205" t="s">
        <v>32</v>
      </c>
      <c r="G7" s="206"/>
    </row>
    <row r="8" spans="1:7" ht="17.25" customHeight="1">
      <c r="A8" s="190"/>
      <c r="B8" s="190"/>
      <c r="C8" s="244"/>
      <c r="D8" s="207"/>
      <c r="E8" s="187"/>
      <c r="F8" s="207"/>
      <c r="G8" s="208"/>
    </row>
    <row r="9" spans="1:7" ht="16.5" customHeight="1">
      <c r="A9" s="190"/>
      <c r="B9" s="190"/>
      <c r="C9" s="244"/>
      <c r="D9" s="147" t="s">
        <v>322</v>
      </c>
      <c r="E9" s="30"/>
      <c r="F9" s="147" t="s">
        <v>323</v>
      </c>
      <c r="G9" s="145"/>
    </row>
    <row r="10" spans="1:7" ht="15.75" customHeight="1">
      <c r="A10" s="190"/>
      <c r="B10" s="190"/>
      <c r="C10" s="244"/>
      <c r="D10" s="3" t="s">
        <v>6</v>
      </c>
      <c r="E10" s="29" t="s">
        <v>7</v>
      </c>
      <c r="F10" s="191"/>
      <c r="G10" s="192"/>
    </row>
    <row r="11" spans="1:7" ht="15.75">
      <c r="A11" s="31">
        <v>1</v>
      </c>
      <c r="B11" s="31">
        <v>2</v>
      </c>
      <c r="C11" s="31">
        <v>3</v>
      </c>
      <c r="D11" s="32">
        <v>4</v>
      </c>
      <c r="E11" s="32">
        <v>5</v>
      </c>
      <c r="F11" s="193">
        <v>6</v>
      </c>
      <c r="G11" s="193"/>
    </row>
    <row r="12" spans="1:7" ht="25.5">
      <c r="A12" s="6">
        <v>1</v>
      </c>
      <c r="B12" s="33" t="s">
        <v>215</v>
      </c>
      <c r="C12" s="34" t="s">
        <v>38</v>
      </c>
      <c r="D12" s="42">
        <f>'т.15(к)'!D12</f>
        <v>0</v>
      </c>
      <c r="E12" s="42">
        <f>'т.15(к)'!E12</f>
        <v>0</v>
      </c>
      <c r="F12" s="199">
        <f>'т.15(к)'!F12</f>
        <v>0</v>
      </c>
      <c r="G12" s="199">
        <f>'т.15(к)'!G12</f>
        <v>0</v>
      </c>
    </row>
    <row r="13" spans="1:7" ht="27.75" customHeight="1">
      <c r="A13" s="216">
        <v>2</v>
      </c>
      <c r="B13" s="35" t="s">
        <v>216</v>
      </c>
      <c r="C13" s="24" t="s">
        <v>40</v>
      </c>
      <c r="D13" s="42">
        <f>D14+D15</f>
        <v>0</v>
      </c>
      <c r="E13" s="42">
        <f>E14+E15</f>
        <v>0</v>
      </c>
      <c r="F13" s="199">
        <f>F14+F15</f>
        <v>0</v>
      </c>
      <c r="G13" s="199">
        <f>G14+G15</f>
        <v>0</v>
      </c>
    </row>
    <row r="14" spans="1:7" ht="28.5" customHeight="1">
      <c r="A14" s="216"/>
      <c r="B14" s="36" t="s">
        <v>331</v>
      </c>
      <c r="C14" s="23" t="s">
        <v>40</v>
      </c>
      <c r="D14" s="37"/>
      <c r="E14" s="37"/>
      <c r="F14" s="188"/>
      <c r="G14" s="188"/>
    </row>
    <row r="15" spans="1:7" ht="12.75">
      <c r="A15" s="216"/>
      <c r="B15" s="36" t="s">
        <v>320</v>
      </c>
      <c r="C15" s="24" t="s">
        <v>40</v>
      </c>
      <c r="D15" s="38"/>
      <c r="E15" s="38"/>
      <c r="F15" s="201"/>
      <c r="G15" s="201"/>
    </row>
    <row r="16" spans="1:7" ht="29.25" customHeight="1">
      <c r="A16" s="6">
        <v>3</v>
      </c>
      <c r="B16" s="35" t="s">
        <v>217</v>
      </c>
      <c r="C16" s="34" t="s">
        <v>42</v>
      </c>
      <c r="D16" s="43">
        <f>IF(D12=0,0,D13/D12)</f>
        <v>0</v>
      </c>
      <c r="E16" s="43">
        <f>IF(E12=0,0,E13/E12)</f>
        <v>0</v>
      </c>
      <c r="F16" s="259">
        <f>IF(F12=0,0,F13/F12)</f>
        <v>0</v>
      </c>
      <c r="G16" s="259">
        <f>IF(G12=0,0,G13/G12)</f>
        <v>0</v>
      </c>
    </row>
    <row r="17" spans="1:7" ht="29.25" customHeight="1">
      <c r="A17" s="6">
        <v>4</v>
      </c>
      <c r="B17" s="39" t="s">
        <v>354</v>
      </c>
      <c r="C17" s="3" t="s">
        <v>42</v>
      </c>
      <c r="D17" s="38"/>
      <c r="E17" s="38"/>
      <c r="F17" s="201"/>
      <c r="G17" s="201"/>
    </row>
    <row r="18" spans="1:7" ht="12.75">
      <c r="A18" s="6">
        <v>5</v>
      </c>
      <c r="B18" s="39" t="s">
        <v>43</v>
      </c>
      <c r="C18" s="6" t="s">
        <v>44</v>
      </c>
      <c r="D18" s="38"/>
      <c r="E18" s="38"/>
      <c r="F18" s="201"/>
      <c r="G18" s="201"/>
    </row>
    <row r="19" spans="1:7" ht="12.75">
      <c r="A19" s="216">
        <v>6</v>
      </c>
      <c r="B19" s="202" t="s">
        <v>45</v>
      </c>
      <c r="C19" s="202"/>
      <c r="D19" s="202"/>
      <c r="E19" s="202"/>
      <c r="F19" s="202"/>
      <c r="G19" s="202"/>
    </row>
    <row r="20" spans="1:7" ht="27.75" customHeight="1">
      <c r="A20" s="216"/>
      <c r="B20" s="12" t="s">
        <v>46</v>
      </c>
      <c r="C20" s="6" t="s">
        <v>47</v>
      </c>
      <c r="D20" s="40"/>
      <c r="E20" s="40"/>
      <c r="F20" s="200"/>
      <c r="G20" s="200"/>
    </row>
    <row r="21" spans="1:7" ht="27.75" customHeight="1">
      <c r="A21" s="216"/>
      <c r="B21" s="39" t="s">
        <v>321</v>
      </c>
      <c r="C21" s="6" t="s">
        <v>47</v>
      </c>
      <c r="D21" s="40"/>
      <c r="E21" s="40"/>
      <c r="F21" s="200"/>
      <c r="G21" s="200"/>
    </row>
    <row r="22" spans="1:7" ht="28.5" customHeight="1">
      <c r="A22" s="216"/>
      <c r="B22" s="12" t="s">
        <v>48</v>
      </c>
      <c r="C22" s="6" t="s">
        <v>47</v>
      </c>
      <c r="D22" s="40"/>
      <c r="E22" s="40"/>
      <c r="F22" s="200"/>
      <c r="G22" s="200"/>
    </row>
    <row r="23" spans="1:7" ht="12.75">
      <c r="A23" s="216"/>
      <c r="B23" s="39" t="s">
        <v>54</v>
      </c>
      <c r="C23" s="6" t="s">
        <v>47</v>
      </c>
      <c r="D23" s="40"/>
      <c r="E23" s="40"/>
      <c r="F23" s="200"/>
      <c r="G23" s="200"/>
    </row>
    <row r="24" spans="1:7" ht="12.75">
      <c r="A24" s="216">
        <v>7</v>
      </c>
      <c r="B24" s="35" t="s">
        <v>49</v>
      </c>
      <c r="C24" s="34" t="s">
        <v>50</v>
      </c>
      <c r="D24" s="18">
        <f>SUM(D25:D28)</f>
        <v>0</v>
      </c>
      <c r="E24" s="18">
        <f>SUM(E25:E28)</f>
        <v>0</v>
      </c>
      <c r="F24" s="220">
        <f>SUM(F25:G28)</f>
        <v>0</v>
      </c>
      <c r="G24" s="220"/>
    </row>
    <row r="25" spans="1:7" ht="12.75">
      <c r="A25" s="216"/>
      <c r="B25" s="21" t="s">
        <v>325</v>
      </c>
      <c r="C25" s="34" t="s">
        <v>50</v>
      </c>
      <c r="D25" s="18">
        <f>$E$9*D17*D21/1000</f>
        <v>0</v>
      </c>
      <c r="E25" s="41"/>
      <c r="F25" s="220">
        <f>G9*F17*F21/1000</f>
        <v>0</v>
      </c>
      <c r="G25" s="220"/>
    </row>
    <row r="26" spans="1:7" ht="28.5" customHeight="1">
      <c r="A26" s="216"/>
      <c r="B26" s="21" t="s">
        <v>51</v>
      </c>
      <c r="C26" s="34" t="s">
        <v>50</v>
      </c>
      <c r="D26" s="18">
        <f>D22*D14</f>
        <v>0</v>
      </c>
      <c r="E26" s="41"/>
      <c r="F26" s="220">
        <f>F22*F14</f>
        <v>0</v>
      </c>
      <c r="G26" s="220"/>
    </row>
    <row r="27" spans="1:7" ht="26.25" customHeight="1">
      <c r="A27" s="216"/>
      <c r="B27" s="21" t="s">
        <v>326</v>
      </c>
      <c r="C27" s="24" t="s">
        <v>50</v>
      </c>
      <c r="D27" s="18">
        <f>D20*D15</f>
        <v>0</v>
      </c>
      <c r="E27" s="41"/>
      <c r="F27" s="220">
        <f>F20*F15</f>
        <v>0</v>
      </c>
      <c r="G27" s="220"/>
    </row>
    <row r="28" spans="1:7" ht="12.75">
      <c r="A28" s="216"/>
      <c r="B28" s="21" t="s">
        <v>327</v>
      </c>
      <c r="C28" s="34" t="s">
        <v>50</v>
      </c>
      <c r="D28" s="18">
        <f>D18*D23</f>
        <v>0</v>
      </c>
      <c r="E28" s="41"/>
      <c r="F28" s="220">
        <f>F18*F23</f>
        <v>0</v>
      </c>
      <c r="G28" s="220"/>
    </row>
    <row r="29" spans="1:7" ht="12.75">
      <c r="A29" s="189"/>
      <c r="B29" s="189"/>
      <c r="C29" s="189"/>
      <c r="D29" s="189"/>
      <c r="E29" s="189"/>
      <c r="F29" s="189"/>
      <c r="G29" s="189"/>
    </row>
    <row r="30" spans="1:7" ht="12.75">
      <c r="A30" s="219"/>
      <c r="B30" s="219"/>
      <c r="C30" s="219"/>
      <c r="D30" s="219"/>
      <c r="E30" s="219"/>
      <c r="F30" s="219"/>
      <c r="G30" s="219"/>
    </row>
    <row r="31" spans="1:7" ht="12.75">
      <c r="A31" s="214" t="s">
        <v>26</v>
      </c>
      <c r="B31" s="214"/>
      <c r="C31" s="214"/>
      <c r="D31" s="214"/>
      <c r="E31" s="214"/>
      <c r="F31" s="214"/>
      <c r="G31" s="214"/>
    </row>
    <row r="32" spans="1:7" ht="12.75">
      <c r="A32" s="214" t="s">
        <v>52</v>
      </c>
      <c r="B32" s="214"/>
      <c r="C32" s="214"/>
      <c r="D32" s="214"/>
      <c r="E32" s="214"/>
      <c r="F32" s="214"/>
      <c r="G32" s="214"/>
    </row>
    <row r="33" spans="1:7" ht="12.75">
      <c r="A33" s="214" t="s">
        <v>324</v>
      </c>
      <c r="B33" s="214"/>
      <c r="C33" s="214"/>
      <c r="D33" s="214"/>
      <c r="E33" s="214"/>
      <c r="F33" s="214"/>
      <c r="G33" s="214"/>
    </row>
    <row r="34" spans="1:7" ht="12.75">
      <c r="A34" s="204"/>
      <c r="B34" s="204"/>
      <c r="C34" s="204"/>
      <c r="D34" s="204"/>
      <c r="E34" s="204"/>
      <c r="F34" s="204"/>
      <c r="G34" s="204"/>
    </row>
    <row r="35" spans="1:7" ht="12.75">
      <c r="A35" s="204" t="s">
        <v>28</v>
      </c>
      <c r="B35" s="204"/>
      <c r="C35" s="204"/>
      <c r="D35" s="204"/>
      <c r="E35" s="204"/>
      <c r="F35" s="204"/>
      <c r="G35" s="204"/>
    </row>
    <row r="36" spans="1:7" ht="12.75">
      <c r="A36" s="204" t="s">
        <v>29</v>
      </c>
      <c r="B36" s="204"/>
      <c r="C36" s="204"/>
      <c r="D36" s="204"/>
      <c r="E36" s="204"/>
      <c r="F36" s="204"/>
      <c r="G36" s="204"/>
    </row>
    <row r="37" spans="1:7" ht="12.75">
      <c r="A37" s="204" t="s">
        <v>30</v>
      </c>
      <c r="B37" s="204"/>
      <c r="C37" s="204"/>
      <c r="D37" s="204"/>
      <c r="E37" s="204"/>
      <c r="F37" s="204"/>
      <c r="G37" s="204"/>
    </row>
    <row r="38" spans="1:7" ht="12.75">
      <c r="A38" s="204" t="s">
        <v>53</v>
      </c>
      <c r="B38" s="204"/>
      <c r="C38" s="204"/>
      <c r="D38" s="204"/>
      <c r="E38" s="204"/>
      <c r="F38" s="204"/>
      <c r="G38" s="204"/>
    </row>
  </sheetData>
  <sheetProtection/>
  <mergeCells count="43">
    <mergeCell ref="F25:G25"/>
    <mergeCell ref="F26:G26"/>
    <mergeCell ref="F27:G27"/>
    <mergeCell ref="F28:G28"/>
    <mergeCell ref="F16:G16"/>
    <mergeCell ref="F13:G13"/>
    <mergeCell ref="F14:G14"/>
    <mergeCell ref="F15:G15"/>
    <mergeCell ref="F24:G24"/>
    <mergeCell ref="F17:G17"/>
    <mergeCell ref="F18:G18"/>
    <mergeCell ref="F20:G20"/>
    <mergeCell ref="F21:G21"/>
    <mergeCell ref="F22:G22"/>
    <mergeCell ref="F23:G23"/>
    <mergeCell ref="A13:A15"/>
    <mergeCell ref="D7:E8"/>
    <mergeCell ref="F11:G11"/>
    <mergeCell ref="F12:G12"/>
    <mergeCell ref="B7:B10"/>
    <mergeCell ref="C7:C10"/>
    <mergeCell ref="F7:G8"/>
    <mergeCell ref="F10:G10"/>
    <mergeCell ref="A32:G32"/>
    <mergeCell ref="B19:G19"/>
    <mergeCell ref="A1:G1"/>
    <mergeCell ref="A2:G2"/>
    <mergeCell ref="A3:G3"/>
    <mergeCell ref="A29:G29"/>
    <mergeCell ref="A4:G4"/>
    <mergeCell ref="A5:G5"/>
    <mergeCell ref="A6:G6"/>
    <mergeCell ref="A7:A10"/>
    <mergeCell ref="A37:G37"/>
    <mergeCell ref="A38:G38"/>
    <mergeCell ref="A19:A23"/>
    <mergeCell ref="A24:A28"/>
    <mergeCell ref="A33:G33"/>
    <mergeCell ref="A34:G34"/>
    <mergeCell ref="A35:G35"/>
    <mergeCell ref="A36:G36"/>
    <mergeCell ref="A30:G30"/>
    <mergeCell ref="A31:G31"/>
  </mergeCells>
  <printOptions/>
  <pageMargins left="0.7874015748031497" right="0.35433070866141736" top="0.5118110236220472" bottom="0.5118110236220472" header="0.5118110236220472" footer="0.5118110236220472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9"/>
  <sheetViews>
    <sheetView showZeros="0" tabSelected="1" zoomScale="75" zoomScaleNormal="75" zoomScaleSheetLayoutView="75" zoomScalePageLayoutView="0" workbookViewId="0" topLeftCell="A1">
      <selection activeCell="Q44" sqref="Q44"/>
    </sheetView>
  </sheetViews>
  <sheetFormatPr defaultColWidth="9.00390625" defaultRowHeight="12.75"/>
  <cols>
    <col min="1" max="1" width="6.00390625" style="1" customWidth="1"/>
    <col min="2" max="2" width="28.375" style="1" customWidth="1"/>
    <col min="3" max="3" width="14.125" style="1" customWidth="1"/>
    <col min="4" max="4" width="11.375" style="1" customWidth="1"/>
    <col min="5" max="5" width="13.00390625" style="1" customWidth="1"/>
    <col min="6" max="6" width="11.25390625" style="1" customWidth="1"/>
    <col min="7" max="7" width="12.75390625" style="1" customWidth="1"/>
    <col min="8" max="8" width="11.125" style="1" customWidth="1"/>
    <col min="9" max="9" width="12.75390625" style="1" customWidth="1"/>
    <col min="10" max="10" width="16.875" style="1" customWidth="1"/>
    <col min="11" max="11" width="21.00390625" style="1" customWidth="1"/>
    <col min="12" max="16384" width="9.125" style="1" customWidth="1"/>
  </cols>
  <sheetData>
    <row r="1" spans="1:11" ht="12.75">
      <c r="A1" s="203" t="s">
        <v>380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8.75">
      <c r="A2" s="217" t="s">
        <v>56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8.75">
      <c r="A3" s="217" t="s">
        <v>219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1" ht="18.75">
      <c r="A4" s="217" t="s">
        <v>470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spans="1:11" ht="12.75">
      <c r="A5" s="183" t="s">
        <v>3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spans="1:11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</row>
    <row r="7" spans="1:11" ht="15.75" customHeight="1">
      <c r="A7" s="194" t="s">
        <v>150</v>
      </c>
      <c r="B7" s="190" t="s">
        <v>58</v>
      </c>
      <c r="C7" s="190" t="s">
        <v>59</v>
      </c>
      <c r="D7" s="190"/>
      <c r="E7" s="190"/>
      <c r="F7" s="190"/>
      <c r="G7" s="190"/>
      <c r="H7" s="190"/>
      <c r="I7" s="190"/>
      <c r="J7" s="190"/>
      <c r="K7" s="190"/>
    </row>
    <row r="8" spans="1:11" ht="12.75">
      <c r="A8" s="194"/>
      <c r="B8" s="190"/>
      <c r="C8" s="190" t="s">
        <v>220</v>
      </c>
      <c r="D8" s="190" t="s">
        <v>221</v>
      </c>
      <c r="E8" s="190" t="s">
        <v>224</v>
      </c>
      <c r="F8" s="190" t="s">
        <v>60</v>
      </c>
      <c r="G8" s="190"/>
      <c r="H8" s="190"/>
      <c r="I8" s="190"/>
      <c r="J8" s="190" t="s">
        <v>61</v>
      </c>
      <c r="K8" s="190"/>
    </row>
    <row r="9" spans="1:11" ht="25.5" customHeight="1">
      <c r="A9" s="194"/>
      <c r="B9" s="190"/>
      <c r="C9" s="190"/>
      <c r="D9" s="190"/>
      <c r="E9" s="190"/>
      <c r="F9" s="190" t="s">
        <v>62</v>
      </c>
      <c r="G9" s="190"/>
      <c r="H9" s="190" t="s">
        <v>63</v>
      </c>
      <c r="I9" s="190"/>
      <c r="J9" s="190" t="s">
        <v>223</v>
      </c>
      <c r="K9" s="190" t="s">
        <v>222</v>
      </c>
    </row>
    <row r="10" spans="1:11" ht="15.75" customHeight="1">
      <c r="A10" s="194"/>
      <c r="B10" s="190"/>
      <c r="C10" s="190"/>
      <c r="D10" s="190"/>
      <c r="E10" s="190"/>
      <c r="F10" s="190"/>
      <c r="G10" s="190"/>
      <c r="H10" s="190"/>
      <c r="I10" s="190"/>
      <c r="J10" s="190"/>
      <c r="K10" s="190"/>
    </row>
    <row r="11" spans="1:11" ht="15.75" customHeight="1">
      <c r="A11" s="194"/>
      <c r="B11" s="190"/>
      <c r="C11" s="190"/>
      <c r="D11" s="190"/>
      <c r="E11" s="190"/>
      <c r="F11" s="190"/>
      <c r="G11" s="190"/>
      <c r="H11" s="190"/>
      <c r="I11" s="190"/>
      <c r="J11" s="190"/>
      <c r="K11" s="190"/>
    </row>
    <row r="12" spans="1:11" ht="12.75" customHeight="1">
      <c r="A12" s="194"/>
      <c r="B12" s="190"/>
      <c r="C12" s="190"/>
      <c r="D12" s="190"/>
      <c r="E12" s="190"/>
      <c r="F12" s="190" t="s">
        <v>68</v>
      </c>
      <c r="G12" s="190" t="s">
        <v>66</v>
      </c>
      <c r="H12" s="190" t="s">
        <v>69</v>
      </c>
      <c r="I12" s="190" t="s">
        <v>66</v>
      </c>
      <c r="J12" s="190"/>
      <c r="K12" s="190"/>
    </row>
    <row r="13" spans="1:11" ht="15.75" customHeight="1">
      <c r="A13" s="194"/>
      <c r="B13" s="190"/>
      <c r="C13" s="190"/>
      <c r="D13" s="190"/>
      <c r="E13" s="190"/>
      <c r="F13" s="190"/>
      <c r="G13" s="190"/>
      <c r="H13" s="190"/>
      <c r="I13" s="190"/>
      <c r="J13" s="190"/>
      <c r="K13" s="190"/>
    </row>
    <row r="14" spans="1:11" ht="12.75">
      <c r="A14" s="45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</row>
    <row r="15" spans="1:11" ht="24.75" customHeight="1">
      <c r="A15" s="45">
        <v>1</v>
      </c>
      <c r="B15" s="47"/>
      <c r="C15" s="37"/>
      <c r="D15" s="37"/>
      <c r="E15" s="50">
        <f>C15*D15/1000</f>
        <v>0</v>
      </c>
      <c r="F15" s="37"/>
      <c r="G15" s="37"/>
      <c r="H15" s="37"/>
      <c r="I15" s="37"/>
      <c r="J15" s="50">
        <f>IF((H15+F15)=0,0,(F15*G15+H15*I15)/(H15+F15))</f>
        <v>0</v>
      </c>
      <c r="K15" s="50">
        <f>E15*ROUND(J15,2)/1000</f>
        <v>0</v>
      </c>
    </row>
    <row r="16" spans="1:11" ht="18.75" customHeight="1">
      <c r="A16" s="45">
        <v>2</v>
      </c>
      <c r="B16" s="48"/>
      <c r="C16" s="38"/>
      <c r="D16" s="38"/>
      <c r="E16" s="50">
        <f>C16*D16/1000</f>
        <v>0</v>
      </c>
      <c r="F16" s="38"/>
      <c r="G16" s="38"/>
      <c r="H16" s="38"/>
      <c r="I16" s="38"/>
      <c r="J16" s="50">
        <f>IF((H16+F16)=0,0,(F16*G16+H16*I16)/(H16+F16))</f>
        <v>0</v>
      </c>
      <c r="K16" s="50">
        <f>E16*ROUND(J16,2)/1000</f>
        <v>0</v>
      </c>
    </row>
    <row r="17" spans="1:11" ht="18.75" customHeight="1">
      <c r="A17" s="45">
        <v>3</v>
      </c>
      <c r="B17" s="48"/>
      <c r="C17" s="38"/>
      <c r="D17" s="38"/>
      <c r="E17" s="50">
        <f>C17*D17/1000</f>
        <v>0</v>
      </c>
      <c r="F17" s="38"/>
      <c r="G17" s="38"/>
      <c r="H17" s="38"/>
      <c r="I17" s="38"/>
      <c r="J17" s="50">
        <f>IF((H17+F17)=0,0,(F17*G17+H17*I17)/(H17+F17))</f>
        <v>0</v>
      </c>
      <c r="K17" s="50">
        <f>E17*ROUND(J17,2)/1000</f>
        <v>0</v>
      </c>
    </row>
    <row r="18" spans="1:11" ht="18" customHeight="1">
      <c r="A18" s="45">
        <v>4</v>
      </c>
      <c r="B18" s="48"/>
      <c r="C18" s="38"/>
      <c r="D18" s="38"/>
      <c r="E18" s="50">
        <f>C18*D18/1000</f>
        <v>0</v>
      </c>
      <c r="F18" s="38"/>
      <c r="G18" s="38"/>
      <c r="H18" s="38"/>
      <c r="I18" s="38"/>
      <c r="J18" s="50">
        <f>IF((H18+F18)=0,0,(F18*G18+H18*I18)/(H18+F18))</f>
        <v>0</v>
      </c>
      <c r="K18" s="50">
        <f>E18*ROUND(J18,2)/1000</f>
        <v>0</v>
      </c>
    </row>
    <row r="19" spans="1:11" ht="18" customHeight="1">
      <c r="A19" s="260" t="s">
        <v>200</v>
      </c>
      <c r="B19" s="260"/>
      <c r="C19" s="260"/>
      <c r="D19" s="260"/>
      <c r="E19" s="260"/>
      <c r="F19" s="260"/>
      <c r="G19" s="260"/>
      <c r="H19" s="260"/>
      <c r="I19" s="260"/>
      <c r="J19" s="260"/>
      <c r="K19" s="42">
        <f>SUM(K15:K18)</f>
        <v>0</v>
      </c>
    </row>
    <row r="20" spans="1:11" ht="12.75">
      <c r="A20" s="196"/>
      <c r="B20" s="196"/>
      <c r="C20" s="196"/>
      <c r="D20" s="196"/>
      <c r="E20" s="196"/>
      <c r="F20" s="196"/>
      <c r="G20" s="196"/>
      <c r="H20" s="196"/>
      <c r="I20" s="196"/>
      <c r="J20" s="196"/>
      <c r="K20" s="196"/>
    </row>
    <row r="21" spans="1:11" ht="12.75">
      <c r="A21" s="196"/>
      <c r="B21" s="196"/>
      <c r="C21" s="196"/>
      <c r="D21" s="196"/>
      <c r="E21" s="196"/>
      <c r="F21" s="196"/>
      <c r="G21" s="196"/>
      <c r="H21" s="196"/>
      <c r="I21" s="196"/>
      <c r="J21" s="196"/>
      <c r="K21" s="196"/>
    </row>
    <row r="22" spans="1:11" ht="12.75">
      <c r="A22" s="214" t="s">
        <v>65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</row>
    <row r="23" spans="1:11" ht="12.75">
      <c r="A23" s="197"/>
      <c r="B23" s="197"/>
      <c r="C23" s="197"/>
      <c r="D23" s="197"/>
      <c r="E23" s="197"/>
      <c r="F23" s="197"/>
      <c r="G23" s="197"/>
      <c r="H23" s="197"/>
      <c r="I23" s="197"/>
      <c r="J23" s="197"/>
      <c r="K23" s="197"/>
    </row>
    <row r="24" spans="1:11" ht="12.75">
      <c r="A24" s="197"/>
      <c r="B24" s="197"/>
      <c r="C24" s="197"/>
      <c r="D24" s="197"/>
      <c r="E24" s="197"/>
      <c r="F24" s="197"/>
      <c r="G24" s="197"/>
      <c r="H24" s="197"/>
      <c r="I24" s="197"/>
      <c r="J24" s="197"/>
      <c r="K24" s="197"/>
    </row>
    <row r="25" spans="1:11" ht="12.75">
      <c r="A25" s="204" t="s">
        <v>28</v>
      </c>
      <c r="B25" s="204"/>
      <c r="C25" s="204"/>
      <c r="D25" s="204"/>
      <c r="E25" s="204"/>
      <c r="F25" s="204"/>
      <c r="G25" s="204"/>
      <c r="H25" s="204"/>
      <c r="I25" s="204"/>
      <c r="J25" s="204"/>
      <c r="K25" s="204"/>
    </row>
    <row r="26" spans="1:11" ht="15.75" customHeight="1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</row>
    <row r="27" spans="1:11" ht="12.75">
      <c r="A27" s="204" t="s">
        <v>29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</row>
    <row r="28" spans="1:11" ht="15.75" customHeight="1">
      <c r="A28" s="252"/>
      <c r="B28" s="252"/>
      <c r="C28" s="252"/>
      <c r="D28" s="252"/>
      <c r="E28" s="252"/>
      <c r="F28" s="252"/>
      <c r="G28" s="252"/>
      <c r="H28" s="252"/>
      <c r="I28" s="252"/>
      <c r="J28" s="252"/>
      <c r="K28" s="252"/>
    </row>
    <row r="29" spans="1:11" ht="12.75">
      <c r="A29" s="204" t="s">
        <v>30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</row>
  </sheetData>
  <sheetProtection/>
  <mergeCells count="33">
    <mergeCell ref="A29:K29"/>
    <mergeCell ref="A7:A13"/>
    <mergeCell ref="A19:J19"/>
    <mergeCell ref="A22:K22"/>
    <mergeCell ref="A20:K20"/>
    <mergeCell ref="A21:K21"/>
    <mergeCell ref="A24:K24"/>
    <mergeCell ref="A25:K25"/>
    <mergeCell ref="A26:K26"/>
    <mergeCell ref="A27:K27"/>
    <mergeCell ref="A4:K4"/>
    <mergeCell ref="A5:K5"/>
    <mergeCell ref="A6:K6"/>
    <mergeCell ref="A23:K23"/>
    <mergeCell ref="F9:G11"/>
    <mergeCell ref="H9:I11"/>
    <mergeCell ref="C7:K7"/>
    <mergeCell ref="A1:K1"/>
    <mergeCell ref="A2:K2"/>
    <mergeCell ref="A3:K3"/>
    <mergeCell ref="K9:K13"/>
    <mergeCell ref="B7:B13"/>
    <mergeCell ref="C8:C13"/>
    <mergeCell ref="D8:D13"/>
    <mergeCell ref="E8:E13"/>
    <mergeCell ref="F8:I8"/>
    <mergeCell ref="J8:K8"/>
    <mergeCell ref="A28:K28"/>
    <mergeCell ref="F12:F13"/>
    <mergeCell ref="H12:H13"/>
    <mergeCell ref="G12:G13"/>
    <mergeCell ref="I12:I13"/>
    <mergeCell ref="J9:J13"/>
  </mergeCells>
  <printOptions/>
  <pageMargins left="0.7874015748031497" right="0.35433070866141736" top="0.5118110236220472" bottom="0.5118110236220472" header="0.5118110236220472" footer="0.5118110236220472"/>
  <pageSetup horizontalDpi="600" verticalDpi="600" orientation="landscape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9"/>
  <sheetViews>
    <sheetView showZeros="0" zoomScale="75" zoomScaleNormal="75" zoomScaleSheetLayoutView="90" zoomScalePageLayoutView="0" workbookViewId="0" topLeftCell="A1">
      <selection activeCell="A2" sqref="A2:F2"/>
    </sheetView>
  </sheetViews>
  <sheetFormatPr defaultColWidth="9.00390625" defaultRowHeight="12.75"/>
  <cols>
    <col min="1" max="1" width="6.00390625" style="1" customWidth="1"/>
    <col min="2" max="2" width="47.125" style="1" customWidth="1"/>
    <col min="3" max="3" width="10.625" style="1" customWidth="1"/>
    <col min="4" max="4" width="20.375" style="1" customWidth="1"/>
    <col min="5" max="5" width="17.75390625" style="1" customWidth="1"/>
    <col min="6" max="6" width="21.125" style="1" customWidth="1"/>
    <col min="7" max="16384" width="9.125" style="1" customWidth="1"/>
  </cols>
  <sheetData>
    <row r="1" spans="1:6" ht="12.75">
      <c r="A1" s="203" t="s">
        <v>381</v>
      </c>
      <c r="B1" s="203"/>
      <c r="C1" s="203"/>
      <c r="D1" s="203"/>
      <c r="E1" s="203"/>
      <c r="F1" s="203"/>
    </row>
    <row r="2" spans="1:6" ht="18.75">
      <c r="A2" s="217" t="s">
        <v>356</v>
      </c>
      <c r="B2" s="217"/>
      <c r="C2" s="217"/>
      <c r="D2" s="217"/>
      <c r="E2" s="217"/>
      <c r="F2" s="217"/>
    </row>
    <row r="3" spans="1:6" ht="18.75">
      <c r="A3" s="218" t="s">
        <v>2</v>
      </c>
      <c r="B3" s="218"/>
      <c r="C3" s="218"/>
      <c r="D3" s="218"/>
      <c r="E3" s="218"/>
      <c r="F3" s="218"/>
    </row>
    <row r="4" spans="1:6" ht="12.75">
      <c r="A4" s="219" t="s">
        <v>3</v>
      </c>
      <c r="B4" s="219"/>
      <c r="C4" s="219"/>
      <c r="D4" s="219"/>
      <c r="E4" s="219"/>
      <c r="F4" s="219"/>
    </row>
    <row r="5" spans="1:6" ht="12.75">
      <c r="A5" s="221"/>
      <c r="B5" s="221"/>
      <c r="C5" s="221"/>
      <c r="D5" s="221"/>
      <c r="E5" s="221"/>
      <c r="F5" s="221"/>
    </row>
    <row r="6" spans="1:6" ht="12.75" customHeight="1">
      <c r="A6" s="211" t="s">
        <v>4</v>
      </c>
      <c r="B6" s="211" t="s">
        <v>5</v>
      </c>
      <c r="C6" s="211" t="s">
        <v>34</v>
      </c>
      <c r="D6" s="205" t="s">
        <v>439</v>
      </c>
      <c r="E6" s="206"/>
      <c r="F6" s="211" t="s">
        <v>32</v>
      </c>
    </row>
    <row r="7" spans="1:6" ht="12.75">
      <c r="A7" s="212"/>
      <c r="B7" s="212"/>
      <c r="C7" s="212"/>
      <c r="D7" s="207"/>
      <c r="E7" s="208"/>
      <c r="F7" s="212"/>
    </row>
    <row r="8" spans="1:6" ht="15.75" customHeight="1">
      <c r="A8" s="212"/>
      <c r="B8" s="212"/>
      <c r="C8" s="212"/>
      <c r="D8" s="209"/>
      <c r="E8" s="210"/>
      <c r="F8" s="212"/>
    </row>
    <row r="9" spans="1:6" ht="15.75" customHeight="1">
      <c r="A9" s="213"/>
      <c r="B9" s="213"/>
      <c r="C9" s="213"/>
      <c r="D9" s="3" t="s">
        <v>6</v>
      </c>
      <c r="E9" s="4" t="s">
        <v>7</v>
      </c>
      <c r="F9" s="213"/>
    </row>
    <row r="10" spans="1:6" ht="12.75">
      <c r="A10" s="5">
        <v>1</v>
      </c>
      <c r="B10" s="6">
        <v>2</v>
      </c>
      <c r="C10" s="7">
        <v>3</v>
      </c>
      <c r="D10" s="8">
        <v>4</v>
      </c>
      <c r="E10" s="9">
        <v>5</v>
      </c>
      <c r="F10" s="6">
        <v>6</v>
      </c>
    </row>
    <row r="11" spans="1:6" ht="22.5" customHeight="1">
      <c r="A11" s="16" t="s">
        <v>72</v>
      </c>
      <c r="B11" s="70" t="s">
        <v>341</v>
      </c>
      <c r="C11" s="47" t="s">
        <v>74</v>
      </c>
      <c r="D11" s="15">
        <f>'т.15(к)'!D12</f>
        <v>0</v>
      </c>
      <c r="E11" s="15">
        <f>'т.15(к)'!E12</f>
        <v>0</v>
      </c>
      <c r="F11" s="15">
        <f>'т.15(к)'!F12</f>
        <v>0</v>
      </c>
    </row>
    <row r="12" spans="1:6" ht="12.75">
      <c r="A12" s="6" t="s">
        <v>75</v>
      </c>
      <c r="B12" s="116" t="s">
        <v>225</v>
      </c>
      <c r="C12" s="3" t="s">
        <v>77</v>
      </c>
      <c r="D12" s="72">
        <f>D13+D20+D28+D35+D36+D39+D40</f>
        <v>0</v>
      </c>
      <c r="E12" s="72">
        <f>E13+E20+E28+E35+E36+E39+E40</f>
        <v>0</v>
      </c>
      <c r="F12" s="72">
        <f>F13+F20+F28+F35+F36+F39+F40</f>
        <v>0</v>
      </c>
    </row>
    <row r="13" spans="1:6" ht="12.75">
      <c r="A13" s="216" t="s">
        <v>8</v>
      </c>
      <c r="B13" s="116" t="s">
        <v>226</v>
      </c>
      <c r="C13" s="3" t="s">
        <v>77</v>
      </c>
      <c r="D13" s="72">
        <f>SUM(D14:D19)</f>
        <v>0</v>
      </c>
      <c r="E13" s="72">
        <f>SUM(E14:E19)</f>
        <v>0</v>
      </c>
      <c r="F13" s="72">
        <f>SUM(F14:F19)</f>
        <v>0</v>
      </c>
    </row>
    <row r="14" spans="1:6" ht="12.75">
      <c r="A14" s="216"/>
      <c r="B14" s="17" t="s">
        <v>79</v>
      </c>
      <c r="C14" s="3" t="s">
        <v>77</v>
      </c>
      <c r="D14" s="73"/>
      <c r="E14" s="73"/>
      <c r="F14" s="73"/>
    </row>
    <row r="15" spans="1:6" ht="12.75">
      <c r="A15" s="216"/>
      <c r="B15" s="17" t="s">
        <v>181</v>
      </c>
      <c r="C15" s="3" t="s">
        <v>77</v>
      </c>
      <c r="D15" s="73"/>
      <c r="E15" s="73"/>
      <c r="F15" s="73"/>
    </row>
    <row r="16" spans="1:6" ht="37.5" customHeight="1">
      <c r="A16" s="216"/>
      <c r="B16" s="39" t="s">
        <v>201</v>
      </c>
      <c r="C16" s="3" t="s">
        <v>77</v>
      </c>
      <c r="D16" s="73"/>
      <c r="E16" s="73"/>
      <c r="F16" s="73"/>
    </row>
    <row r="17" spans="1:6" ht="12.75">
      <c r="A17" s="216"/>
      <c r="B17" s="17" t="s">
        <v>202</v>
      </c>
      <c r="C17" s="3" t="s">
        <v>77</v>
      </c>
      <c r="D17" s="73"/>
      <c r="E17" s="73"/>
      <c r="F17" s="73"/>
    </row>
    <row r="18" spans="1:6" ht="12.75">
      <c r="A18" s="216"/>
      <c r="B18" s="17" t="s">
        <v>180</v>
      </c>
      <c r="C18" s="3" t="s">
        <v>77</v>
      </c>
      <c r="D18" s="73"/>
      <c r="E18" s="73"/>
      <c r="F18" s="73"/>
    </row>
    <row r="19" spans="1:6" ht="12.75">
      <c r="A19" s="216"/>
      <c r="B19" s="17" t="s">
        <v>203</v>
      </c>
      <c r="C19" s="3" t="s">
        <v>77</v>
      </c>
      <c r="D19" s="73"/>
      <c r="E19" s="73"/>
      <c r="F19" s="73"/>
    </row>
    <row r="20" spans="1:6" ht="12.75">
      <c r="A20" s="216" t="s">
        <v>11</v>
      </c>
      <c r="B20" s="116" t="s">
        <v>227</v>
      </c>
      <c r="C20" s="3" t="s">
        <v>77</v>
      </c>
      <c r="D20" s="72">
        <f>SUM(D21:D27)</f>
        <v>0</v>
      </c>
      <c r="E20" s="72">
        <f>SUM(E21:E27)</f>
        <v>0</v>
      </c>
      <c r="F20" s="72">
        <f>SUM(F21:F27)</f>
        <v>0</v>
      </c>
    </row>
    <row r="21" spans="1:6" ht="12.75">
      <c r="A21" s="216"/>
      <c r="B21" s="17" t="s">
        <v>81</v>
      </c>
      <c r="C21" s="3" t="s">
        <v>77</v>
      </c>
      <c r="D21" s="117"/>
      <c r="E21" s="117"/>
      <c r="F21" s="72">
        <f>'т.17(к)'!K19</f>
        <v>0</v>
      </c>
    </row>
    <row r="22" spans="1:6" ht="12.75">
      <c r="A22" s="216"/>
      <c r="B22" s="17" t="s">
        <v>204</v>
      </c>
      <c r="C22" s="3" t="s">
        <v>77</v>
      </c>
      <c r="D22" s="73"/>
      <c r="E22" s="73"/>
      <c r="F22" s="73"/>
    </row>
    <row r="23" spans="1:6" ht="12.75">
      <c r="A23" s="216"/>
      <c r="B23" s="17" t="s">
        <v>181</v>
      </c>
      <c r="C23" s="3" t="s">
        <v>77</v>
      </c>
      <c r="D23" s="73"/>
      <c r="E23" s="73"/>
      <c r="F23" s="73"/>
    </row>
    <row r="24" spans="1:6" ht="36.75" customHeight="1">
      <c r="A24" s="216"/>
      <c r="B24" s="39" t="s">
        <v>205</v>
      </c>
      <c r="C24" s="3" t="s">
        <v>77</v>
      </c>
      <c r="D24" s="73"/>
      <c r="E24" s="73"/>
      <c r="F24" s="73"/>
    </row>
    <row r="25" spans="1:6" ht="12.75">
      <c r="A25" s="216"/>
      <c r="B25" s="17" t="s">
        <v>202</v>
      </c>
      <c r="C25" s="3" t="s">
        <v>77</v>
      </c>
      <c r="D25" s="73"/>
      <c r="E25" s="73"/>
      <c r="F25" s="73"/>
    </row>
    <row r="26" spans="1:6" ht="12.75">
      <c r="A26" s="216"/>
      <c r="B26" s="17" t="s">
        <v>180</v>
      </c>
      <c r="C26" s="3" t="s">
        <v>77</v>
      </c>
      <c r="D26" s="73"/>
      <c r="E26" s="73"/>
      <c r="F26" s="73"/>
    </row>
    <row r="27" spans="1:6" ht="12.75">
      <c r="A27" s="216"/>
      <c r="B27" s="17" t="s">
        <v>203</v>
      </c>
      <c r="C27" s="3" t="s">
        <v>77</v>
      </c>
      <c r="D27" s="73"/>
      <c r="E27" s="73"/>
      <c r="F27" s="73"/>
    </row>
    <row r="28" spans="1:6" ht="12.75">
      <c r="A28" s="216" t="s">
        <v>13</v>
      </c>
      <c r="B28" s="116" t="s">
        <v>228</v>
      </c>
      <c r="C28" s="3" t="s">
        <v>77</v>
      </c>
      <c r="D28" s="72">
        <f>SUM(D29:D34)</f>
        <v>0</v>
      </c>
      <c r="E28" s="72">
        <f>SUM(E29:E34)</f>
        <v>0</v>
      </c>
      <c r="F28" s="72">
        <f>SUM(F29:F34)</f>
        <v>0</v>
      </c>
    </row>
    <row r="29" spans="1:6" ht="12.75">
      <c r="A29" s="216"/>
      <c r="B29" s="17" t="s">
        <v>79</v>
      </c>
      <c r="C29" s="3" t="s">
        <v>77</v>
      </c>
      <c r="D29" s="73"/>
      <c r="E29" s="73"/>
      <c r="F29" s="73"/>
    </row>
    <row r="30" spans="1:6" ht="13.5" customHeight="1">
      <c r="A30" s="216"/>
      <c r="B30" s="17" t="s">
        <v>181</v>
      </c>
      <c r="C30" s="3" t="s">
        <v>77</v>
      </c>
      <c r="D30" s="73"/>
      <c r="E30" s="73"/>
      <c r="F30" s="73"/>
    </row>
    <row r="31" spans="1:6" ht="27.75" customHeight="1">
      <c r="A31" s="216"/>
      <c r="B31" s="39" t="s">
        <v>205</v>
      </c>
      <c r="C31" s="3" t="s">
        <v>77</v>
      </c>
      <c r="D31" s="73"/>
      <c r="E31" s="73"/>
      <c r="F31" s="73"/>
    </row>
    <row r="32" spans="1:6" ht="12.75">
      <c r="A32" s="216"/>
      <c r="B32" s="17" t="s">
        <v>202</v>
      </c>
      <c r="C32" s="3" t="s">
        <v>77</v>
      </c>
      <c r="D32" s="73"/>
      <c r="E32" s="73"/>
      <c r="F32" s="73"/>
    </row>
    <row r="33" spans="1:6" ht="12.75">
      <c r="A33" s="216"/>
      <c r="B33" s="17" t="s">
        <v>180</v>
      </c>
      <c r="C33" s="3" t="s">
        <v>77</v>
      </c>
      <c r="D33" s="73"/>
      <c r="E33" s="73"/>
      <c r="F33" s="73"/>
    </row>
    <row r="34" spans="1:6" ht="12.75">
      <c r="A34" s="216"/>
      <c r="B34" s="17" t="s">
        <v>203</v>
      </c>
      <c r="C34" s="3" t="s">
        <v>77</v>
      </c>
      <c r="D34" s="73"/>
      <c r="E34" s="73"/>
      <c r="F34" s="73"/>
    </row>
    <row r="35" spans="1:6" ht="38.25" customHeight="1">
      <c r="A35" s="6" t="s">
        <v>16</v>
      </c>
      <c r="B35" s="71" t="s">
        <v>83</v>
      </c>
      <c r="C35" s="3" t="s">
        <v>77</v>
      </c>
      <c r="D35" s="118"/>
      <c r="E35" s="118"/>
      <c r="F35" s="118"/>
    </row>
    <row r="36" spans="1:6" ht="12.75">
      <c r="A36" s="216" t="s">
        <v>18</v>
      </c>
      <c r="B36" s="71" t="s">
        <v>85</v>
      </c>
      <c r="C36" s="3" t="s">
        <v>77</v>
      </c>
      <c r="D36" s="118"/>
      <c r="E36" s="118"/>
      <c r="F36" s="118"/>
    </row>
    <row r="37" spans="1:6" ht="25.5">
      <c r="A37" s="216"/>
      <c r="B37" s="17" t="s">
        <v>342</v>
      </c>
      <c r="C37" s="16" t="s">
        <v>77</v>
      </c>
      <c r="D37" s="74"/>
      <c r="E37" s="74"/>
      <c r="F37" s="74"/>
    </row>
    <row r="38" spans="1:6" ht="12.75">
      <c r="A38" s="216"/>
      <c r="B38" s="17" t="s">
        <v>206</v>
      </c>
      <c r="C38" s="3" t="s">
        <v>77</v>
      </c>
      <c r="D38" s="73"/>
      <c r="E38" s="73"/>
      <c r="F38" s="73"/>
    </row>
    <row r="39" spans="1:6" ht="12.75">
      <c r="A39" s="6" t="s">
        <v>20</v>
      </c>
      <c r="B39" s="71" t="s">
        <v>86</v>
      </c>
      <c r="C39" s="3" t="s">
        <v>77</v>
      </c>
      <c r="D39" s="118"/>
      <c r="E39" s="118"/>
      <c r="F39" s="118"/>
    </row>
    <row r="40" spans="1:6" ht="12.75">
      <c r="A40" s="6" t="s">
        <v>22</v>
      </c>
      <c r="B40" s="71" t="s">
        <v>88</v>
      </c>
      <c r="C40" s="3" t="s">
        <v>77</v>
      </c>
      <c r="D40" s="118"/>
      <c r="E40" s="118"/>
      <c r="F40" s="118"/>
    </row>
    <row r="41" spans="1:6" ht="25.5">
      <c r="A41" s="6" t="s">
        <v>294</v>
      </c>
      <c r="B41" s="71" t="s">
        <v>229</v>
      </c>
      <c r="C41" s="3" t="s">
        <v>90</v>
      </c>
      <c r="D41" s="75">
        <f>IF(D11=0,0,D12/D11)</f>
        <v>0</v>
      </c>
      <c r="E41" s="75">
        <f>IF(E11=0,0,E12/E11)</f>
        <v>0</v>
      </c>
      <c r="F41" s="75">
        <f>IF(F11=0,0,F12/F11)</f>
        <v>0</v>
      </c>
    </row>
    <row r="42" spans="1:6" ht="12.75">
      <c r="A42" s="204"/>
      <c r="B42" s="204"/>
      <c r="C42" s="204"/>
      <c r="D42" s="204"/>
      <c r="E42" s="204"/>
      <c r="F42" s="204"/>
    </row>
    <row r="43" spans="1:6" ht="12.75">
      <c r="A43" s="214" t="s">
        <v>91</v>
      </c>
      <c r="B43" s="214"/>
      <c r="C43" s="214"/>
      <c r="D43" s="214"/>
      <c r="E43" s="214"/>
      <c r="F43" s="214"/>
    </row>
    <row r="44" spans="1:6" ht="12.75">
      <c r="A44" s="214" t="s">
        <v>92</v>
      </c>
      <c r="B44" s="214"/>
      <c r="C44" s="214"/>
      <c r="D44" s="214"/>
      <c r="E44" s="214"/>
      <c r="F44" s="214"/>
    </row>
    <row r="45" spans="1:6" ht="12.75">
      <c r="A45" s="261" t="s">
        <v>230</v>
      </c>
      <c r="B45" s="261"/>
      <c r="C45" s="261"/>
      <c r="D45" s="261"/>
      <c r="E45" s="261"/>
      <c r="F45" s="261"/>
    </row>
    <row r="46" spans="1:6" ht="12.75">
      <c r="A46" s="261"/>
      <c r="B46" s="261"/>
      <c r="C46" s="261"/>
      <c r="D46" s="261"/>
      <c r="E46" s="261"/>
      <c r="F46" s="261"/>
    </row>
    <row r="47" spans="1:6" ht="12.75">
      <c r="A47" s="204" t="s">
        <v>28</v>
      </c>
      <c r="B47" s="204"/>
      <c r="C47" s="204"/>
      <c r="D47" s="204"/>
      <c r="E47" s="204"/>
      <c r="F47" s="204"/>
    </row>
    <row r="48" spans="1:6" ht="12.75">
      <c r="A48" s="204" t="s">
        <v>29</v>
      </c>
      <c r="B48" s="204"/>
      <c r="C48" s="204"/>
      <c r="D48" s="204"/>
      <c r="E48" s="204"/>
      <c r="F48" s="204"/>
    </row>
    <row r="49" spans="1:6" ht="12.75">
      <c r="A49" s="204" t="s">
        <v>30</v>
      </c>
      <c r="B49" s="204"/>
      <c r="C49" s="204"/>
      <c r="D49" s="204"/>
      <c r="E49" s="204"/>
      <c r="F49" s="204"/>
    </row>
  </sheetData>
  <sheetProtection/>
  <mergeCells count="24">
    <mergeCell ref="A45:F46"/>
    <mergeCell ref="A28:A34"/>
    <mergeCell ref="A36:A38"/>
    <mergeCell ref="A5:F5"/>
    <mergeCell ref="F6:F9"/>
    <mergeCell ref="A43:F43"/>
    <mergeCell ref="A44:F44"/>
    <mergeCell ref="A6:A9"/>
    <mergeCell ref="B6:B9"/>
    <mergeCell ref="C6:C9"/>
    <mergeCell ref="D6:E8"/>
    <mergeCell ref="A42:F42"/>
    <mergeCell ref="A13:A19"/>
    <mergeCell ref="A20:A27"/>
    <mergeCell ref="A1:F1"/>
    <mergeCell ref="A2:F2"/>
    <mergeCell ref="A3:F3"/>
    <mergeCell ref="A4:F4"/>
    <mergeCell ref="A47:D47"/>
    <mergeCell ref="A48:D48"/>
    <mergeCell ref="A49:D49"/>
    <mergeCell ref="E47:F47"/>
    <mergeCell ref="E48:F48"/>
    <mergeCell ref="E49:F49"/>
  </mergeCells>
  <printOptions/>
  <pageMargins left="0.55" right="0.2755905511811024" top="0.5118110236220472" bottom="0.2755905511811024" header="0.5118110236220472" footer="0.2362204724409449"/>
  <pageSetup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2"/>
  <sheetViews>
    <sheetView showZeros="0" zoomScale="75" zoomScaleNormal="75" zoomScaleSheetLayoutView="100" zoomScalePageLayoutView="0" workbookViewId="0" topLeftCell="A1">
      <selection activeCell="A3" sqref="A3:F3"/>
    </sheetView>
  </sheetViews>
  <sheetFormatPr defaultColWidth="9.00390625" defaultRowHeight="12.75"/>
  <cols>
    <col min="1" max="1" width="6.25390625" style="1" customWidth="1"/>
    <col min="2" max="2" width="30.875" style="1" customWidth="1"/>
    <col min="3" max="3" width="9.375" style="1" customWidth="1"/>
    <col min="4" max="4" width="20.875" style="1" customWidth="1"/>
    <col min="5" max="5" width="20.625" style="1" customWidth="1"/>
    <col min="6" max="6" width="25.125" style="1" customWidth="1"/>
    <col min="7" max="16384" width="9.125" style="1" customWidth="1"/>
  </cols>
  <sheetData>
    <row r="1" spans="1:6" ht="12.75">
      <c r="A1" s="203" t="s">
        <v>382</v>
      </c>
      <c r="B1" s="203"/>
      <c r="C1" s="203"/>
      <c r="D1" s="203"/>
      <c r="E1" s="203"/>
      <c r="F1" s="203"/>
    </row>
    <row r="2" spans="1:6" ht="18.75">
      <c r="A2" s="217" t="s">
        <v>94</v>
      </c>
      <c r="B2" s="217"/>
      <c r="C2" s="217"/>
      <c r="D2" s="217"/>
      <c r="E2" s="217"/>
      <c r="F2" s="217"/>
    </row>
    <row r="3" spans="1:6" ht="18.75">
      <c r="A3" s="217" t="s">
        <v>357</v>
      </c>
      <c r="B3" s="217"/>
      <c r="C3" s="217"/>
      <c r="D3" s="217"/>
      <c r="E3" s="217"/>
      <c r="F3" s="217"/>
    </row>
    <row r="4" spans="1:6" ht="18.75">
      <c r="A4" s="218" t="s">
        <v>2</v>
      </c>
      <c r="B4" s="218"/>
      <c r="C4" s="218"/>
      <c r="D4" s="218"/>
      <c r="E4" s="218"/>
      <c r="F4" s="218"/>
    </row>
    <row r="5" spans="1:6" ht="12.75">
      <c r="A5" s="219" t="s">
        <v>3</v>
      </c>
      <c r="B5" s="219"/>
      <c r="C5" s="219"/>
      <c r="D5" s="219"/>
      <c r="E5" s="219"/>
      <c r="F5" s="219"/>
    </row>
    <row r="6" spans="1:6" ht="12.75">
      <c r="A6" s="221"/>
      <c r="B6" s="221"/>
      <c r="C6" s="221"/>
      <c r="D6" s="221"/>
      <c r="E6" s="221"/>
      <c r="F6" s="221"/>
    </row>
    <row r="7" spans="1:6" ht="22.5" customHeight="1">
      <c r="A7" s="211" t="s">
        <v>4</v>
      </c>
      <c r="B7" s="211" t="s">
        <v>5</v>
      </c>
      <c r="C7" s="211" t="s">
        <v>34</v>
      </c>
      <c r="D7" s="205" t="s">
        <v>440</v>
      </c>
      <c r="E7" s="206"/>
      <c r="F7" s="211" t="s">
        <v>32</v>
      </c>
    </row>
    <row r="8" spans="1:6" ht="15.75" customHeight="1">
      <c r="A8" s="212"/>
      <c r="B8" s="212"/>
      <c r="C8" s="212"/>
      <c r="D8" s="207"/>
      <c r="E8" s="208"/>
      <c r="F8" s="212"/>
    </row>
    <row r="9" spans="1:6" ht="15.75" customHeight="1">
      <c r="A9" s="213"/>
      <c r="B9" s="213"/>
      <c r="C9" s="213"/>
      <c r="D9" s="3" t="s">
        <v>6</v>
      </c>
      <c r="E9" s="4" t="s">
        <v>7</v>
      </c>
      <c r="F9" s="213"/>
    </row>
    <row r="10" spans="1:6" ht="12.75">
      <c r="A10" s="5">
        <v>1</v>
      </c>
      <c r="B10" s="6">
        <v>2</v>
      </c>
      <c r="C10" s="7">
        <v>3</v>
      </c>
      <c r="D10" s="8">
        <v>4</v>
      </c>
      <c r="E10" s="9">
        <v>5</v>
      </c>
      <c r="F10" s="6">
        <v>6</v>
      </c>
    </row>
    <row r="11" spans="1:6" ht="36.75" customHeight="1">
      <c r="A11" s="190" t="s">
        <v>8</v>
      </c>
      <c r="B11" s="65" t="s">
        <v>231</v>
      </c>
      <c r="C11" s="16" t="s">
        <v>77</v>
      </c>
      <c r="D11" s="15">
        <f>D12+D13</f>
        <v>0</v>
      </c>
      <c r="E11" s="15">
        <f>E12+E13</f>
        <v>0</v>
      </c>
      <c r="F11" s="15">
        <f>F12+F13</f>
        <v>0</v>
      </c>
    </row>
    <row r="12" spans="1:6" ht="12.75">
      <c r="A12" s="190"/>
      <c r="B12" s="17" t="s">
        <v>96</v>
      </c>
      <c r="C12" s="3" t="s">
        <v>77</v>
      </c>
      <c r="D12" s="13"/>
      <c r="E12" s="13"/>
      <c r="F12" s="18">
        <f>'т.17(к)'!K19</f>
        <v>0</v>
      </c>
    </row>
    <row r="13" spans="1:6" ht="29.25" customHeight="1">
      <c r="A13" s="190"/>
      <c r="B13" s="17" t="s">
        <v>97</v>
      </c>
      <c r="C13" s="3" t="s">
        <v>77</v>
      </c>
      <c r="D13" s="13"/>
      <c r="E13" s="13"/>
      <c r="F13" s="13"/>
    </row>
    <row r="14" spans="1:6" ht="27.75" customHeight="1">
      <c r="A14" s="3" t="s">
        <v>11</v>
      </c>
      <c r="B14" s="17" t="s">
        <v>98</v>
      </c>
      <c r="C14" s="3" t="s">
        <v>77</v>
      </c>
      <c r="D14" s="18">
        <f>'т.16(к)'!D24</f>
        <v>0</v>
      </c>
      <c r="E14" s="18">
        <f>'т.16(к)'!E24</f>
        <v>0</v>
      </c>
      <c r="F14" s="18">
        <f>'т.16(к)'!F24</f>
        <v>0</v>
      </c>
    </row>
    <row r="15" spans="1:6" ht="12.75">
      <c r="A15" s="3" t="s">
        <v>13</v>
      </c>
      <c r="B15" s="17" t="s">
        <v>99</v>
      </c>
      <c r="C15" s="3" t="s">
        <v>77</v>
      </c>
      <c r="D15" s="13"/>
      <c r="E15" s="13"/>
      <c r="F15" s="13"/>
    </row>
    <row r="16" spans="1:6" ht="12.75">
      <c r="A16" s="3" t="s">
        <v>16</v>
      </c>
      <c r="B16" s="17" t="s">
        <v>100</v>
      </c>
      <c r="C16" s="3" t="s">
        <v>77</v>
      </c>
      <c r="D16" s="18">
        <f>'т.21(к)'!B13</f>
        <v>0</v>
      </c>
      <c r="E16" s="18">
        <f>'т.21(к)'!C13</f>
        <v>0</v>
      </c>
      <c r="F16" s="18">
        <f>'т.21(к)'!D13</f>
        <v>0</v>
      </c>
    </row>
    <row r="17" spans="1:6" ht="27.75" customHeight="1">
      <c r="A17" s="3" t="s">
        <v>18</v>
      </c>
      <c r="B17" s="17" t="s">
        <v>101</v>
      </c>
      <c r="C17" s="3" t="s">
        <v>77</v>
      </c>
      <c r="D17" s="13"/>
      <c r="E17" s="13"/>
      <c r="F17" s="18">
        <f>'т.23(к)'!H24</f>
        <v>0</v>
      </c>
    </row>
    <row r="18" spans="1:6" ht="12.75">
      <c r="A18" s="3" t="s">
        <v>20</v>
      </c>
      <c r="B18" s="17" t="s">
        <v>102</v>
      </c>
      <c r="C18" s="3" t="s">
        <v>77</v>
      </c>
      <c r="D18" s="13"/>
      <c r="E18" s="13"/>
      <c r="F18" s="13"/>
    </row>
    <row r="19" spans="1:6" ht="12.75">
      <c r="A19" s="3" t="s">
        <v>22</v>
      </c>
      <c r="B19" s="119" t="s">
        <v>234</v>
      </c>
      <c r="C19" s="3" t="s">
        <v>77</v>
      </c>
      <c r="D19" s="18">
        <f>'т.24(к)'!D14</f>
        <v>0</v>
      </c>
      <c r="E19" s="18">
        <f>'т.24(к)'!E14</f>
        <v>0</v>
      </c>
      <c r="F19" s="18">
        <f>'т.24(к)'!F14</f>
        <v>0</v>
      </c>
    </row>
    <row r="20" spans="1:6" ht="15.75" customHeight="1">
      <c r="A20" s="190" t="s">
        <v>24</v>
      </c>
      <c r="B20" s="17" t="s">
        <v>104</v>
      </c>
      <c r="C20" s="3" t="s">
        <v>77</v>
      </c>
      <c r="D20" s="13"/>
      <c r="E20" s="13"/>
      <c r="F20" s="13"/>
    </row>
    <row r="21" spans="1:6" ht="12.75">
      <c r="A21" s="190"/>
      <c r="B21" s="17" t="s">
        <v>105</v>
      </c>
      <c r="C21" s="3" t="s">
        <v>77</v>
      </c>
      <c r="D21" s="13"/>
      <c r="E21" s="13"/>
      <c r="F21" s="13"/>
    </row>
    <row r="22" spans="1:6" ht="12.75">
      <c r="A22" s="3" t="s">
        <v>87</v>
      </c>
      <c r="B22" s="17" t="s">
        <v>106</v>
      </c>
      <c r="C22" s="3" t="s">
        <v>77</v>
      </c>
      <c r="D22" s="13"/>
      <c r="E22" s="13"/>
      <c r="F22" s="13"/>
    </row>
    <row r="23" spans="1:6" ht="12.75">
      <c r="A23" s="3" t="s">
        <v>107</v>
      </c>
      <c r="B23" s="17" t="s">
        <v>109</v>
      </c>
      <c r="C23" s="3" t="s">
        <v>77</v>
      </c>
      <c r="D23" s="13">
        <f>'т.25(к)'!C11</f>
        <v>0</v>
      </c>
      <c r="E23" s="13">
        <f>'т.25(к)'!D11</f>
        <v>0</v>
      </c>
      <c r="F23" s="13">
        <f>'т.25(к)'!E11</f>
        <v>0</v>
      </c>
    </row>
    <row r="24" spans="1:6" ht="12.75">
      <c r="A24" s="3" t="s">
        <v>108</v>
      </c>
      <c r="B24" s="17" t="s">
        <v>111</v>
      </c>
      <c r="C24" s="3" t="s">
        <v>77</v>
      </c>
      <c r="D24" s="13" t="e">
        <f>'т.19(к)'!C7:C9</f>
        <v>#VALUE!</v>
      </c>
      <c r="E24" s="13">
        <f>'т.26 (к)'!D9</f>
        <v>0</v>
      </c>
      <c r="F24" s="13">
        <f>'т.26 (к)'!E9</f>
        <v>0</v>
      </c>
    </row>
    <row r="25" spans="1:6" ht="12.75">
      <c r="A25" s="3" t="s">
        <v>110</v>
      </c>
      <c r="B25" s="17" t="s">
        <v>113</v>
      </c>
      <c r="C25" s="3" t="s">
        <v>77</v>
      </c>
      <c r="D25" s="13">
        <f>'т.26 (к)'!C33</f>
        <v>0</v>
      </c>
      <c r="E25" s="13">
        <f>'т.26 (к)'!D33</f>
        <v>0</v>
      </c>
      <c r="F25" s="13">
        <f>'т.26 (к)'!E33</f>
        <v>0</v>
      </c>
    </row>
    <row r="26" spans="1:6" ht="12.75">
      <c r="A26" s="3" t="s">
        <v>112</v>
      </c>
      <c r="B26" s="17" t="s">
        <v>115</v>
      </c>
      <c r="C26" s="3" t="s">
        <v>77</v>
      </c>
      <c r="D26" s="18" t="e">
        <f>D25+D24+D23+D22+D20+D19+D18+D17+D16+D15+D14+D11</f>
        <v>#VALUE!</v>
      </c>
      <c r="E26" s="18">
        <f>E25+E24+E23+E22+E20+E19+E18+E17+E16+E15+E14+E11</f>
        <v>0</v>
      </c>
      <c r="F26" s="18">
        <f>F25+F24+F23+F22+F20+F19+F18+F17+F16+F15+F14+F11</f>
        <v>0</v>
      </c>
    </row>
    <row r="27" spans="1:6" ht="39" customHeight="1">
      <c r="A27" s="3" t="s">
        <v>114</v>
      </c>
      <c r="B27" s="54" t="s">
        <v>235</v>
      </c>
      <c r="C27" s="3" t="s">
        <v>117</v>
      </c>
      <c r="D27" s="18">
        <f>'т.16(к)'!D12</f>
        <v>0</v>
      </c>
      <c r="E27" s="18">
        <f>'т.16(к)'!E12</f>
        <v>0</v>
      </c>
      <c r="F27" s="18">
        <f>'т.16(к)'!F12</f>
        <v>0</v>
      </c>
    </row>
    <row r="28" spans="1:6" ht="24.75" customHeight="1">
      <c r="A28" s="3" t="s">
        <v>116</v>
      </c>
      <c r="B28" s="47" t="s">
        <v>233</v>
      </c>
      <c r="C28" s="3" t="s">
        <v>64</v>
      </c>
      <c r="D28" s="120">
        <f>IF(D27=0,0,ROUND(D26/D27,2))</f>
        <v>0</v>
      </c>
      <c r="E28" s="120">
        <f>IF(E27=0,0,ROUND(E26/E27,2))</f>
        <v>0</v>
      </c>
      <c r="F28" s="120">
        <f>IF(F27=0,0,ROUND(F26/F27,2))</f>
        <v>0</v>
      </c>
    </row>
    <row r="29" spans="1:6" ht="12.75">
      <c r="A29" s="3" t="s">
        <v>118</v>
      </c>
      <c r="B29" s="17" t="s">
        <v>411</v>
      </c>
      <c r="C29" s="3" t="s">
        <v>64</v>
      </c>
      <c r="D29" s="76" t="e">
        <f>'т.27(к)'!D26/('т.15(к)'!D18+'т.15(к)'!D19)</f>
        <v>#DIV/0!</v>
      </c>
      <c r="E29" s="76" t="e">
        <f>'т.27(к)'!E26/('т.15(к)'!E18+'т.15(к)'!E19)</f>
        <v>#DIV/0!</v>
      </c>
      <c r="F29" s="76" t="e">
        <f>'т.27(к)'!F26/('т.15(к)'!F18+'т.15(к)'!F19)</f>
        <v>#DIV/0!</v>
      </c>
    </row>
    <row r="30" spans="1:6" ht="12.75">
      <c r="A30" s="3" t="s">
        <v>120</v>
      </c>
      <c r="B30" s="17" t="s">
        <v>123</v>
      </c>
      <c r="C30" s="3" t="s">
        <v>15</v>
      </c>
      <c r="D30" s="77">
        <f>IF(D28=0,0,D29/D28)</f>
        <v>0</v>
      </c>
      <c r="E30" s="77">
        <f>IF(E28=0,0,E29/E28)</f>
        <v>0</v>
      </c>
      <c r="F30" s="77">
        <f>IF(F28=0,0,F29/F28)</f>
        <v>0</v>
      </c>
    </row>
    <row r="31" spans="1:6" ht="28.5" customHeight="1">
      <c r="A31" s="3" t="s">
        <v>122</v>
      </c>
      <c r="B31" s="17" t="s">
        <v>125</v>
      </c>
      <c r="C31" s="3" t="s">
        <v>64</v>
      </c>
      <c r="D31" s="120" t="e">
        <f>ROUND(D28+D29,2)</f>
        <v>#DIV/0!</v>
      </c>
      <c r="E31" s="120" t="e">
        <f>ROUND(E28+E29,2)</f>
        <v>#DIV/0!</v>
      </c>
      <c r="F31" s="120" t="e">
        <f>ROUND(F28+F29,2)</f>
        <v>#DIV/0!</v>
      </c>
    </row>
    <row r="32" spans="1:6" ht="41.25" customHeight="1">
      <c r="A32" s="3" t="s">
        <v>124</v>
      </c>
      <c r="B32" s="17" t="s">
        <v>399</v>
      </c>
      <c r="C32" s="3" t="s">
        <v>77</v>
      </c>
      <c r="D32" s="18" t="e">
        <f>D31*('т.15(к)'!D18+'т.15(к)'!D19)</f>
        <v>#DIV/0!</v>
      </c>
      <c r="E32" s="18" t="e">
        <f>E31*('т.15(к)'!E18+'т.15(к)'!E19)</f>
        <v>#DIV/0!</v>
      </c>
      <c r="F32" s="18" t="e">
        <f>F31*('т.15(к)'!F18+'т.15(к)'!F19)</f>
        <v>#DIV/0!</v>
      </c>
    </row>
    <row r="33" spans="1:6" ht="12.75">
      <c r="A33" s="189"/>
      <c r="B33" s="189"/>
      <c r="C33" s="189"/>
      <c r="D33" s="189"/>
      <c r="E33" s="189"/>
      <c r="F33" s="189"/>
    </row>
    <row r="34" spans="1:6" ht="12.75">
      <c r="A34" s="214" t="s">
        <v>91</v>
      </c>
      <c r="B34" s="214"/>
      <c r="C34" s="214"/>
      <c r="D34" s="214"/>
      <c r="E34" s="214"/>
      <c r="F34" s="214"/>
    </row>
    <row r="35" spans="1:6" ht="12.75">
      <c r="A35" s="214" t="s">
        <v>92</v>
      </c>
      <c r="B35" s="214"/>
      <c r="C35" s="214"/>
      <c r="D35" s="214"/>
      <c r="E35" s="214"/>
      <c r="F35" s="214"/>
    </row>
    <row r="36" spans="1:6" ht="12.75">
      <c r="A36" s="204"/>
      <c r="B36" s="204"/>
      <c r="C36" s="204"/>
      <c r="D36" s="204"/>
      <c r="E36" s="204"/>
      <c r="F36" s="204"/>
    </row>
    <row r="37" spans="1:6" ht="12.75">
      <c r="A37" s="204"/>
      <c r="B37" s="204"/>
      <c r="C37" s="204"/>
      <c r="D37" s="204"/>
      <c r="E37" s="204"/>
      <c r="F37" s="204"/>
    </row>
    <row r="38" spans="1:6" ht="12.75">
      <c r="A38" s="204" t="s">
        <v>28</v>
      </c>
      <c r="B38" s="204"/>
      <c r="C38" s="204"/>
      <c r="D38" s="204"/>
      <c r="E38" s="204"/>
      <c r="F38" s="10"/>
    </row>
    <row r="39" spans="1:6" ht="12.75">
      <c r="A39" s="204"/>
      <c r="B39" s="204"/>
      <c r="C39" s="204"/>
      <c r="D39" s="204"/>
      <c r="E39" s="204"/>
      <c r="F39" s="10"/>
    </row>
    <row r="40" spans="1:6" ht="12.75">
      <c r="A40" s="204" t="s">
        <v>29</v>
      </c>
      <c r="B40" s="204"/>
      <c r="C40" s="204"/>
      <c r="D40" s="204"/>
      <c r="E40" s="204"/>
      <c r="F40" s="10"/>
    </row>
    <row r="41" spans="1:6" ht="12.75">
      <c r="A41" s="204"/>
      <c r="B41" s="204"/>
      <c r="C41" s="204"/>
      <c r="D41" s="204"/>
      <c r="E41" s="204"/>
      <c r="F41" s="10"/>
    </row>
    <row r="42" spans="1:6" ht="12.75">
      <c r="A42" s="204" t="s">
        <v>30</v>
      </c>
      <c r="B42" s="204"/>
      <c r="C42" s="204"/>
      <c r="D42" s="204"/>
      <c r="E42" s="204"/>
      <c r="F42" s="10"/>
    </row>
  </sheetData>
  <sheetProtection/>
  <mergeCells count="23">
    <mergeCell ref="A1:F1"/>
    <mergeCell ref="A2:F2"/>
    <mergeCell ref="A3:F3"/>
    <mergeCell ref="A4:F4"/>
    <mergeCell ref="A42:E42"/>
    <mergeCell ref="A38:E38"/>
    <mergeCell ref="A39:E39"/>
    <mergeCell ref="A40:E40"/>
    <mergeCell ref="A41:E41"/>
    <mergeCell ref="A5:F5"/>
    <mergeCell ref="A6:F6"/>
    <mergeCell ref="A7:A9"/>
    <mergeCell ref="B7:B9"/>
    <mergeCell ref="C7:C9"/>
    <mergeCell ref="D7:E8"/>
    <mergeCell ref="F7:F9"/>
    <mergeCell ref="A20:A21"/>
    <mergeCell ref="A11:A13"/>
    <mergeCell ref="A36:F36"/>
    <mergeCell ref="A37:F37"/>
    <mergeCell ref="A34:F34"/>
    <mergeCell ref="A35:F35"/>
    <mergeCell ref="A33:F33"/>
  </mergeCells>
  <printOptions/>
  <pageMargins left="0.7874015748031497" right="0.35433070866141736" top="0.5118110236220472" bottom="0.5118110236220472" header="0.5118110236220472" footer="0.511811023622047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Zeros="0" zoomScaleSheetLayoutView="100" zoomScalePageLayoutView="0" workbookViewId="0" topLeftCell="A7">
      <selection activeCell="E26" sqref="E26"/>
    </sheetView>
  </sheetViews>
  <sheetFormatPr defaultColWidth="9.00390625" defaultRowHeight="12.75"/>
  <cols>
    <col min="1" max="1" width="2.875" style="1" customWidth="1"/>
    <col min="2" max="2" width="31.625" style="1" customWidth="1"/>
    <col min="3" max="3" width="5.375" style="1" customWidth="1"/>
    <col min="4" max="4" width="16.625" style="1" customWidth="1"/>
    <col min="5" max="5" width="15.625" style="1" customWidth="1"/>
    <col min="6" max="6" width="10.375" style="1" customWidth="1"/>
    <col min="7" max="7" width="10.125" style="1" customWidth="1"/>
    <col min="8" max="16384" width="9.125" style="1" customWidth="1"/>
  </cols>
  <sheetData>
    <row r="1" spans="1:7" ht="12.75">
      <c r="A1" s="203" t="s">
        <v>366</v>
      </c>
      <c r="B1" s="203"/>
      <c r="C1" s="203"/>
      <c r="D1" s="203"/>
      <c r="E1" s="203"/>
      <c r="F1" s="203"/>
      <c r="G1" s="203"/>
    </row>
    <row r="2" spans="1:7" ht="18.75">
      <c r="A2" s="217" t="s">
        <v>35</v>
      </c>
      <c r="B2" s="217"/>
      <c r="C2" s="217"/>
      <c r="D2" s="217"/>
      <c r="E2" s="217"/>
      <c r="F2" s="217"/>
      <c r="G2" s="217"/>
    </row>
    <row r="3" spans="1:7" ht="18.75">
      <c r="A3" s="217" t="s">
        <v>36</v>
      </c>
      <c r="B3" s="217"/>
      <c r="C3" s="217"/>
      <c r="D3" s="217"/>
      <c r="E3" s="217"/>
      <c r="F3" s="217"/>
      <c r="G3" s="217"/>
    </row>
    <row r="4" spans="1:7" ht="18.75">
      <c r="A4" s="217" t="s">
        <v>455</v>
      </c>
      <c r="B4" s="217"/>
      <c r="C4" s="217"/>
      <c r="D4" s="217"/>
      <c r="E4" s="217"/>
      <c r="F4" s="217"/>
      <c r="G4" s="217"/>
    </row>
    <row r="5" spans="1:7" ht="12.75">
      <c r="A5" s="219" t="s">
        <v>3</v>
      </c>
      <c r="B5" s="219"/>
      <c r="C5" s="219"/>
      <c r="D5" s="219"/>
      <c r="E5" s="219"/>
      <c r="F5" s="219"/>
      <c r="G5" s="219"/>
    </row>
    <row r="6" spans="1:7" ht="12.75">
      <c r="A6" s="221"/>
      <c r="B6" s="221"/>
      <c r="C6" s="221"/>
      <c r="D6" s="221"/>
      <c r="E6" s="221"/>
      <c r="F6" s="222"/>
      <c r="G6" s="222"/>
    </row>
    <row r="7" spans="1:7" ht="15.75" customHeight="1">
      <c r="A7" s="211" t="s">
        <v>4</v>
      </c>
      <c r="B7" s="211" t="s">
        <v>5</v>
      </c>
      <c r="C7" s="190" t="s">
        <v>34</v>
      </c>
      <c r="D7" s="186">
        <v>2011</v>
      </c>
      <c r="E7" s="186"/>
      <c r="F7" s="205">
        <v>2012</v>
      </c>
      <c r="G7" s="206"/>
    </row>
    <row r="8" spans="1:7" ht="18.75" customHeight="1">
      <c r="A8" s="212"/>
      <c r="B8" s="212"/>
      <c r="C8" s="190"/>
      <c r="D8" s="187"/>
      <c r="E8" s="187"/>
      <c r="F8" s="207"/>
      <c r="G8" s="208"/>
    </row>
    <row r="9" spans="1:7" ht="12.75">
      <c r="A9" s="212"/>
      <c r="B9" s="212"/>
      <c r="C9" s="190"/>
      <c r="D9" s="146" t="s">
        <v>322</v>
      </c>
      <c r="E9" s="30"/>
      <c r="F9" s="147" t="s">
        <v>323</v>
      </c>
      <c r="G9" s="145"/>
    </row>
    <row r="10" spans="1:7" ht="15.75" customHeight="1">
      <c r="A10" s="213"/>
      <c r="B10" s="213"/>
      <c r="C10" s="190"/>
      <c r="D10" s="3" t="s">
        <v>6</v>
      </c>
      <c r="E10" s="29" t="s">
        <v>7</v>
      </c>
      <c r="F10" s="191"/>
      <c r="G10" s="192"/>
    </row>
    <row r="11" spans="1:7" ht="15.75">
      <c r="A11" s="57">
        <v>1</v>
      </c>
      <c r="B11" s="31">
        <v>2</v>
      </c>
      <c r="C11" s="58">
        <v>3</v>
      </c>
      <c r="D11" s="32">
        <v>4</v>
      </c>
      <c r="E11" s="59">
        <v>5</v>
      </c>
      <c r="F11" s="193">
        <v>6</v>
      </c>
      <c r="G11" s="193"/>
    </row>
    <row r="12" spans="1:7" ht="38.25">
      <c r="A12" s="6">
        <v>1</v>
      </c>
      <c r="B12" s="39" t="s">
        <v>37</v>
      </c>
      <c r="C12" s="6" t="s">
        <v>38</v>
      </c>
      <c r="D12" s="42">
        <f>'т.1(в)'!D15</f>
        <v>0</v>
      </c>
      <c r="E12" s="42">
        <f>'т.1(в)'!E15</f>
        <v>15.4</v>
      </c>
      <c r="F12" s="199">
        <f>'т.1(в)'!F15</f>
        <v>19.8</v>
      </c>
      <c r="G12" s="199"/>
    </row>
    <row r="13" spans="1:7" ht="31.5" customHeight="1">
      <c r="A13" s="216">
        <v>2</v>
      </c>
      <c r="B13" s="39" t="s">
        <v>39</v>
      </c>
      <c r="C13" s="3" t="s">
        <v>40</v>
      </c>
      <c r="D13" s="42">
        <f>D14+D15</f>
        <v>0</v>
      </c>
      <c r="E13" s="42">
        <v>12.4</v>
      </c>
      <c r="F13" s="199">
        <v>20.04</v>
      </c>
      <c r="G13" s="199">
        <f>G14+G15</f>
        <v>0</v>
      </c>
    </row>
    <row r="14" spans="1:7" ht="29.25" customHeight="1">
      <c r="A14" s="216"/>
      <c r="B14" s="66" t="s">
        <v>331</v>
      </c>
      <c r="C14" s="16" t="s">
        <v>40</v>
      </c>
      <c r="D14" s="37"/>
      <c r="E14" s="37">
        <v>12.4</v>
      </c>
      <c r="F14" s="188">
        <v>20.04</v>
      </c>
      <c r="G14" s="188"/>
    </row>
    <row r="15" spans="1:7" ht="25.5">
      <c r="A15" s="216"/>
      <c r="B15" s="66" t="s">
        <v>320</v>
      </c>
      <c r="C15" s="3" t="s">
        <v>40</v>
      </c>
      <c r="D15" s="38"/>
      <c r="E15" s="38"/>
      <c r="F15" s="201"/>
      <c r="G15" s="201"/>
    </row>
    <row r="16" spans="1:7" ht="28.5" customHeight="1">
      <c r="A16" s="6">
        <v>3</v>
      </c>
      <c r="B16" s="39" t="s">
        <v>41</v>
      </c>
      <c r="C16" s="6" t="s">
        <v>42</v>
      </c>
      <c r="D16" s="42">
        <f>IF(D12=0,0,D13/D12)</f>
        <v>0</v>
      </c>
      <c r="E16" s="42">
        <v>1.5</v>
      </c>
      <c r="F16" s="199">
        <v>1.5</v>
      </c>
      <c r="G16" s="199">
        <f>IF(G12=0,0,G13/G12)</f>
        <v>0</v>
      </c>
    </row>
    <row r="17" spans="1:7" ht="25.5">
      <c r="A17" s="6">
        <v>4</v>
      </c>
      <c r="B17" s="39" t="s">
        <v>354</v>
      </c>
      <c r="C17" s="3" t="s">
        <v>42</v>
      </c>
      <c r="D17" s="38"/>
      <c r="E17" s="38"/>
      <c r="F17" s="201"/>
      <c r="G17" s="201"/>
    </row>
    <row r="18" spans="1:7" ht="25.5">
      <c r="A18" s="6">
        <v>5</v>
      </c>
      <c r="B18" s="39" t="s">
        <v>43</v>
      </c>
      <c r="C18" s="6" t="s">
        <v>44</v>
      </c>
      <c r="D18" s="38"/>
      <c r="E18" s="38"/>
      <c r="F18" s="201"/>
      <c r="G18" s="201"/>
    </row>
    <row r="19" spans="1:7" ht="12.75">
      <c r="A19" s="216">
        <v>6</v>
      </c>
      <c r="B19" s="202" t="s">
        <v>45</v>
      </c>
      <c r="C19" s="202"/>
      <c r="D19" s="202"/>
      <c r="E19" s="202"/>
      <c r="F19" s="202"/>
      <c r="G19" s="202"/>
    </row>
    <row r="20" spans="1:7" ht="29.25" customHeight="1">
      <c r="A20" s="216"/>
      <c r="B20" s="12" t="s">
        <v>46</v>
      </c>
      <c r="C20" s="6" t="s">
        <v>47</v>
      </c>
      <c r="D20" s="40"/>
      <c r="E20" s="40"/>
      <c r="F20" s="200"/>
      <c r="G20" s="200"/>
    </row>
    <row r="21" spans="1:7" ht="25.5">
      <c r="A21" s="216"/>
      <c r="B21" s="39" t="s">
        <v>321</v>
      </c>
      <c r="C21" s="6" t="s">
        <v>47</v>
      </c>
      <c r="D21" s="40"/>
      <c r="E21" s="40"/>
      <c r="F21" s="200"/>
      <c r="G21" s="200"/>
    </row>
    <row r="22" spans="1:7" ht="27.75" customHeight="1">
      <c r="A22" s="216"/>
      <c r="B22" s="12" t="s">
        <v>48</v>
      </c>
      <c r="C22" s="6" t="s">
        <v>47</v>
      </c>
      <c r="D22" s="40"/>
      <c r="E22" s="40">
        <v>4</v>
      </c>
      <c r="F22" s="200">
        <v>4.43</v>
      </c>
      <c r="G22" s="200"/>
    </row>
    <row r="23" spans="1:7" ht="12.75">
      <c r="A23" s="216"/>
      <c r="B23" s="39" t="s">
        <v>54</v>
      </c>
      <c r="C23" s="6" t="s">
        <v>47</v>
      </c>
      <c r="D23" s="40"/>
      <c r="E23" s="40"/>
      <c r="F23" s="200"/>
      <c r="G23" s="200"/>
    </row>
    <row r="24" spans="1:7" ht="15" customHeight="1">
      <c r="A24" s="216">
        <v>7</v>
      </c>
      <c r="B24" s="39" t="s">
        <v>49</v>
      </c>
      <c r="C24" s="6" t="s">
        <v>50</v>
      </c>
      <c r="D24" s="18">
        <f>SUM(D25:D28)</f>
        <v>0</v>
      </c>
      <c r="E24" s="18">
        <v>49.6</v>
      </c>
      <c r="F24" s="220">
        <f>SUM(F25:G28)</f>
        <v>88.7772</v>
      </c>
      <c r="G24" s="220"/>
    </row>
    <row r="25" spans="1:7" ht="25.5">
      <c r="A25" s="216"/>
      <c r="B25" s="12" t="s">
        <v>325</v>
      </c>
      <c r="C25" s="6" t="s">
        <v>50</v>
      </c>
      <c r="D25" s="18">
        <f>$E$9*D17*D21/1000</f>
        <v>0</v>
      </c>
      <c r="E25" s="13"/>
      <c r="F25" s="220">
        <f>G9*F17*F21/1000</f>
        <v>0</v>
      </c>
      <c r="G25" s="220"/>
    </row>
    <row r="26" spans="1:7" ht="25.5">
      <c r="A26" s="216"/>
      <c r="B26" s="12" t="s">
        <v>51</v>
      </c>
      <c r="C26" s="6" t="s">
        <v>50</v>
      </c>
      <c r="D26" s="18">
        <f>D22*D14</f>
        <v>0</v>
      </c>
      <c r="E26" s="13">
        <v>49.6</v>
      </c>
      <c r="F26" s="220">
        <f>F22*F14</f>
        <v>88.7772</v>
      </c>
      <c r="G26" s="220"/>
    </row>
    <row r="27" spans="1:7" ht="27.75" customHeight="1">
      <c r="A27" s="216"/>
      <c r="B27" s="12" t="s">
        <v>326</v>
      </c>
      <c r="C27" s="3" t="s">
        <v>50</v>
      </c>
      <c r="D27" s="18">
        <f>D20*D15</f>
        <v>0</v>
      </c>
      <c r="E27" s="13"/>
      <c r="F27" s="220">
        <f>F20*F15</f>
        <v>0</v>
      </c>
      <c r="G27" s="220"/>
    </row>
    <row r="28" spans="1:7" ht="25.5">
      <c r="A28" s="216"/>
      <c r="B28" s="12" t="s">
        <v>327</v>
      </c>
      <c r="C28" s="6" t="s">
        <v>50</v>
      </c>
      <c r="D28" s="18">
        <f>D18*D23</f>
        <v>0</v>
      </c>
      <c r="E28" s="13"/>
      <c r="F28" s="220">
        <f>F18*F23</f>
        <v>0</v>
      </c>
      <c r="G28" s="220"/>
    </row>
    <row r="29" spans="1:7" ht="12.75">
      <c r="A29" s="189"/>
      <c r="B29" s="189"/>
      <c r="C29" s="189"/>
      <c r="D29" s="189"/>
      <c r="E29" s="189"/>
      <c r="F29" s="189"/>
      <c r="G29" s="189"/>
    </row>
    <row r="30" spans="1:7" ht="12.75">
      <c r="A30" s="214" t="s">
        <v>26</v>
      </c>
      <c r="B30" s="214"/>
      <c r="C30" s="214"/>
      <c r="D30" s="214"/>
      <c r="E30" s="214"/>
      <c r="F30" s="214"/>
      <c r="G30" s="214"/>
    </row>
    <row r="31" spans="1:7" ht="12.75">
      <c r="A31" s="214" t="s">
        <v>52</v>
      </c>
      <c r="B31" s="214"/>
      <c r="C31" s="214"/>
      <c r="D31" s="214"/>
      <c r="E31" s="214"/>
      <c r="F31" s="214"/>
      <c r="G31" s="214"/>
    </row>
    <row r="32" spans="1:7" ht="12.75">
      <c r="A32" s="214" t="s">
        <v>352</v>
      </c>
      <c r="B32" s="214"/>
      <c r="C32" s="214"/>
      <c r="D32" s="214"/>
      <c r="E32" s="214"/>
      <c r="F32" s="214"/>
      <c r="G32" s="214"/>
    </row>
    <row r="33" spans="1:7" ht="12.75">
      <c r="A33" s="204"/>
      <c r="B33" s="204"/>
      <c r="C33" s="204"/>
      <c r="D33" s="204"/>
      <c r="E33" s="204"/>
      <c r="F33" s="204"/>
      <c r="G33" s="204"/>
    </row>
    <row r="34" spans="1:7" ht="12.75">
      <c r="A34" s="204" t="s">
        <v>28</v>
      </c>
      <c r="B34" s="204"/>
      <c r="C34" s="204"/>
      <c r="D34" s="204"/>
      <c r="E34" s="204"/>
      <c r="F34" s="204"/>
      <c r="G34" s="204"/>
    </row>
    <row r="35" spans="1:7" ht="12.75">
      <c r="A35" s="204" t="s">
        <v>29</v>
      </c>
      <c r="B35" s="204"/>
      <c r="C35" s="204"/>
      <c r="D35" s="204"/>
      <c r="E35" s="204"/>
      <c r="F35" s="204"/>
      <c r="G35" s="204"/>
    </row>
    <row r="36" spans="1:7" ht="12.75">
      <c r="A36" s="204" t="s">
        <v>30</v>
      </c>
      <c r="B36" s="204"/>
      <c r="C36" s="204"/>
      <c r="D36" s="204"/>
      <c r="E36" s="204"/>
      <c r="F36" s="204"/>
      <c r="G36" s="204"/>
    </row>
    <row r="37" spans="1:7" ht="12.75">
      <c r="A37" s="204" t="s">
        <v>53</v>
      </c>
      <c r="B37" s="204"/>
      <c r="C37" s="204"/>
      <c r="D37" s="204"/>
      <c r="E37" s="204"/>
      <c r="F37" s="204"/>
      <c r="G37" s="204"/>
    </row>
  </sheetData>
  <sheetProtection/>
  <mergeCells count="42">
    <mergeCell ref="A34:G34"/>
    <mergeCell ref="A35:G35"/>
    <mergeCell ref="A30:G30"/>
    <mergeCell ref="A31:G31"/>
    <mergeCell ref="C7:C10"/>
    <mergeCell ref="F7:G8"/>
    <mergeCell ref="F10:G10"/>
    <mergeCell ref="F11:G11"/>
    <mergeCell ref="F13:G13"/>
    <mergeCell ref="F14:G14"/>
    <mergeCell ref="A36:G36"/>
    <mergeCell ref="A37:G37"/>
    <mergeCell ref="A19:A23"/>
    <mergeCell ref="A24:A28"/>
    <mergeCell ref="A32:G32"/>
    <mergeCell ref="A33:G33"/>
    <mergeCell ref="A29:G29"/>
    <mergeCell ref="F25:G25"/>
    <mergeCell ref="F26:G26"/>
    <mergeCell ref="F27:G27"/>
    <mergeCell ref="A1:G1"/>
    <mergeCell ref="A2:G2"/>
    <mergeCell ref="A3:G3"/>
    <mergeCell ref="D7:E8"/>
    <mergeCell ref="F12:G12"/>
    <mergeCell ref="B7:B10"/>
    <mergeCell ref="F15:G15"/>
    <mergeCell ref="A13:A15"/>
    <mergeCell ref="F18:G18"/>
    <mergeCell ref="F20:G20"/>
    <mergeCell ref="F21:G21"/>
    <mergeCell ref="B19:G19"/>
    <mergeCell ref="F28:G28"/>
    <mergeCell ref="A4:G4"/>
    <mergeCell ref="A5:G5"/>
    <mergeCell ref="A6:G6"/>
    <mergeCell ref="A7:A10"/>
    <mergeCell ref="F16:G16"/>
    <mergeCell ref="F22:G22"/>
    <mergeCell ref="F23:G23"/>
    <mergeCell ref="F24:G24"/>
    <mergeCell ref="F17:G17"/>
  </mergeCells>
  <printOptions/>
  <pageMargins left="1.14" right="0.35433070866141736" top="0.27" bottom="0.22" header="0.27" footer="0.37"/>
  <pageSetup horizontalDpi="600" verticalDpi="600" orientation="landscape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9"/>
  <sheetViews>
    <sheetView showZeros="0" zoomScale="75" zoomScaleNormal="75" zoomScaleSheetLayoutView="75" zoomScalePageLayoutView="0" workbookViewId="0" topLeftCell="A1">
      <selection activeCell="A3" sqref="A3:E3"/>
    </sheetView>
  </sheetViews>
  <sheetFormatPr defaultColWidth="9.00390625" defaultRowHeight="12.75"/>
  <cols>
    <col min="1" max="1" width="6.125" style="1" customWidth="1"/>
    <col min="2" max="2" width="30.125" style="1" customWidth="1"/>
    <col min="3" max="3" width="17.625" style="1" customWidth="1"/>
    <col min="4" max="4" width="17.375" style="1" customWidth="1"/>
    <col min="5" max="5" width="20.75390625" style="1" customWidth="1"/>
    <col min="6" max="16384" width="9.125" style="1" customWidth="1"/>
  </cols>
  <sheetData>
    <row r="1" spans="1:5" ht="12.75">
      <c r="A1" s="203" t="s">
        <v>383</v>
      </c>
      <c r="B1" s="203"/>
      <c r="C1" s="203"/>
      <c r="D1" s="203"/>
      <c r="E1" s="203"/>
    </row>
    <row r="2" spans="1:5" ht="18.75">
      <c r="A2" s="217" t="s">
        <v>127</v>
      </c>
      <c r="B2" s="217"/>
      <c r="C2" s="217"/>
      <c r="D2" s="217"/>
      <c r="E2" s="217"/>
    </row>
    <row r="3" spans="1:5" ht="18.75">
      <c r="A3" s="217" t="s">
        <v>358</v>
      </c>
      <c r="B3" s="217"/>
      <c r="C3" s="217"/>
      <c r="D3" s="217"/>
      <c r="E3" s="217"/>
    </row>
    <row r="4" spans="1:5" ht="18.75">
      <c r="A4" s="217" t="s">
        <v>129</v>
      </c>
      <c r="B4" s="217"/>
      <c r="C4" s="217"/>
      <c r="D4" s="217"/>
      <c r="E4" s="217"/>
    </row>
    <row r="5" spans="1:5" ht="12.75">
      <c r="A5" s="219" t="s">
        <v>3</v>
      </c>
      <c r="B5" s="219"/>
      <c r="C5" s="219"/>
      <c r="D5" s="219"/>
      <c r="E5" s="219"/>
    </row>
    <row r="6" spans="1:5" ht="15.75" customHeight="1">
      <c r="A6" s="197"/>
      <c r="B6" s="197"/>
      <c r="C6" s="197"/>
      <c r="D6" s="197"/>
      <c r="E6" s="197"/>
    </row>
    <row r="7" spans="1:5" ht="18.75" customHeight="1">
      <c r="A7" s="194" t="s">
        <v>4</v>
      </c>
      <c r="B7" s="190" t="s">
        <v>130</v>
      </c>
      <c r="C7" s="216" t="s">
        <v>134</v>
      </c>
      <c r="D7" s="216"/>
      <c r="E7" s="216"/>
    </row>
    <row r="8" spans="1:5" ht="12.75">
      <c r="A8" s="194"/>
      <c r="B8" s="190"/>
      <c r="C8" s="216" t="s">
        <v>131</v>
      </c>
      <c r="D8" s="216" t="s">
        <v>132</v>
      </c>
      <c r="E8" s="216" t="s">
        <v>133</v>
      </c>
    </row>
    <row r="9" spans="1:5" ht="40.5" customHeight="1">
      <c r="A9" s="194"/>
      <c r="B9" s="190"/>
      <c r="C9" s="216"/>
      <c r="D9" s="216"/>
      <c r="E9" s="216"/>
    </row>
    <row r="10" spans="1:5" ht="12.75">
      <c r="A10" s="44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24.75" customHeight="1">
      <c r="A11" s="78">
        <v>1</v>
      </c>
      <c r="B11" s="47"/>
      <c r="C11" s="121"/>
      <c r="D11" s="122"/>
      <c r="E11" s="123">
        <f aca="true" t="shared" si="0" ref="E11:E30">ROUND(C11*D11,2)</f>
        <v>0</v>
      </c>
    </row>
    <row r="12" spans="1:5" ht="12.75">
      <c r="A12" s="78">
        <v>2</v>
      </c>
      <c r="B12" s="82"/>
      <c r="C12" s="124"/>
      <c r="D12" s="125"/>
      <c r="E12" s="123">
        <f t="shared" si="0"/>
        <v>0</v>
      </c>
    </row>
    <row r="13" spans="1:5" ht="12.75">
      <c r="A13" s="78">
        <v>3</v>
      </c>
      <c r="B13" s="82"/>
      <c r="C13" s="124"/>
      <c r="D13" s="125"/>
      <c r="E13" s="123">
        <f t="shared" si="0"/>
        <v>0</v>
      </c>
    </row>
    <row r="14" spans="1:5" ht="12.75">
      <c r="A14" s="78">
        <v>4</v>
      </c>
      <c r="B14" s="82"/>
      <c r="C14" s="126"/>
      <c r="D14" s="125"/>
      <c r="E14" s="123">
        <f t="shared" si="0"/>
        <v>0</v>
      </c>
    </row>
    <row r="15" spans="1:5" ht="12.75">
      <c r="A15" s="78">
        <v>5</v>
      </c>
      <c r="B15" s="82"/>
      <c r="C15" s="126"/>
      <c r="D15" s="125"/>
      <c r="E15" s="123">
        <f t="shared" si="0"/>
        <v>0</v>
      </c>
    </row>
    <row r="16" spans="1:5" ht="12.75">
      <c r="A16" s="78">
        <v>6</v>
      </c>
      <c r="B16" s="82"/>
      <c r="C16" s="126"/>
      <c r="D16" s="125"/>
      <c r="E16" s="123">
        <f t="shared" si="0"/>
        <v>0</v>
      </c>
    </row>
    <row r="17" spans="1:5" ht="12.75">
      <c r="A17" s="78">
        <v>7</v>
      </c>
      <c r="B17" s="82"/>
      <c r="C17" s="126"/>
      <c r="D17" s="125"/>
      <c r="E17" s="123">
        <f t="shared" si="0"/>
        <v>0</v>
      </c>
    </row>
    <row r="18" spans="1:5" ht="12.75">
      <c r="A18" s="78">
        <v>8</v>
      </c>
      <c r="B18" s="82"/>
      <c r="C18" s="126"/>
      <c r="D18" s="125"/>
      <c r="E18" s="123">
        <f t="shared" si="0"/>
        <v>0</v>
      </c>
    </row>
    <row r="19" spans="1:5" ht="12.75">
      <c r="A19" s="78">
        <v>9</v>
      </c>
      <c r="B19" s="82"/>
      <c r="C19" s="126"/>
      <c r="D19" s="125"/>
      <c r="E19" s="123">
        <f t="shared" si="0"/>
        <v>0</v>
      </c>
    </row>
    <row r="20" spans="1:5" ht="12.75">
      <c r="A20" s="78">
        <v>10</v>
      </c>
      <c r="B20" s="82"/>
      <c r="C20" s="126"/>
      <c r="D20" s="125"/>
      <c r="E20" s="123">
        <f t="shared" si="0"/>
        <v>0</v>
      </c>
    </row>
    <row r="21" spans="1:5" ht="12.75">
      <c r="A21" s="78">
        <v>11</v>
      </c>
      <c r="B21" s="82"/>
      <c r="C21" s="126"/>
      <c r="D21" s="125"/>
      <c r="E21" s="123">
        <f t="shared" si="0"/>
        <v>0</v>
      </c>
    </row>
    <row r="22" spans="1:5" ht="12.75">
      <c r="A22" s="78">
        <v>12</v>
      </c>
      <c r="B22" s="82"/>
      <c r="C22" s="126"/>
      <c r="D22" s="125"/>
      <c r="E22" s="123">
        <f t="shared" si="0"/>
        <v>0</v>
      </c>
    </row>
    <row r="23" spans="1:5" ht="12.75">
      <c r="A23" s="78">
        <v>13</v>
      </c>
      <c r="B23" s="82"/>
      <c r="C23" s="126"/>
      <c r="D23" s="125"/>
      <c r="E23" s="123">
        <f t="shared" si="0"/>
        <v>0</v>
      </c>
    </row>
    <row r="24" spans="1:5" ht="12.75">
      <c r="A24" s="78">
        <v>14</v>
      </c>
      <c r="B24" s="82"/>
      <c r="C24" s="126"/>
      <c r="D24" s="125"/>
      <c r="E24" s="123">
        <f t="shared" si="0"/>
        <v>0</v>
      </c>
    </row>
    <row r="25" spans="1:5" ht="12.75">
      <c r="A25" s="78">
        <v>15</v>
      </c>
      <c r="B25" s="82"/>
      <c r="C25" s="126"/>
      <c r="D25" s="125"/>
      <c r="E25" s="123">
        <f t="shared" si="0"/>
        <v>0</v>
      </c>
    </row>
    <row r="26" spans="1:5" ht="12.75">
      <c r="A26" s="78">
        <v>16</v>
      </c>
      <c r="B26" s="82"/>
      <c r="C26" s="126"/>
      <c r="D26" s="125"/>
      <c r="E26" s="123">
        <f t="shared" si="0"/>
        <v>0</v>
      </c>
    </row>
    <row r="27" spans="1:5" ht="12.75">
      <c r="A27" s="78">
        <v>17</v>
      </c>
      <c r="B27" s="82"/>
      <c r="C27" s="126"/>
      <c r="D27" s="125"/>
      <c r="E27" s="123">
        <f t="shared" si="0"/>
        <v>0</v>
      </c>
    </row>
    <row r="28" spans="1:5" ht="12.75">
      <c r="A28" s="78">
        <v>18</v>
      </c>
      <c r="B28" s="82"/>
      <c r="C28" s="126"/>
      <c r="D28" s="125"/>
      <c r="E28" s="123">
        <f t="shared" si="0"/>
        <v>0</v>
      </c>
    </row>
    <row r="29" spans="1:5" ht="12.75">
      <c r="A29" s="78">
        <v>19</v>
      </c>
      <c r="B29" s="82"/>
      <c r="C29" s="126"/>
      <c r="D29" s="125"/>
      <c r="E29" s="123">
        <f t="shared" si="0"/>
        <v>0</v>
      </c>
    </row>
    <row r="30" spans="1:5" ht="12.75">
      <c r="A30" s="78">
        <v>20</v>
      </c>
      <c r="B30" s="82"/>
      <c r="C30" s="126"/>
      <c r="D30" s="125"/>
      <c r="E30" s="123">
        <f t="shared" si="0"/>
        <v>0</v>
      </c>
    </row>
    <row r="31" spans="1:5" ht="12.75">
      <c r="A31" s="85" t="s">
        <v>200</v>
      </c>
      <c r="B31" s="85"/>
      <c r="C31" s="127">
        <f>SUM(C11:C30)</f>
        <v>0</v>
      </c>
      <c r="D31" s="128">
        <f>IF(C31=0,0,E31/C31)</f>
        <v>0</v>
      </c>
      <c r="E31" s="129">
        <f>SUM(E11:E30)</f>
        <v>0</v>
      </c>
    </row>
    <row r="32" spans="1:5" ht="12.75">
      <c r="A32" s="197"/>
      <c r="B32" s="197"/>
      <c r="C32" s="197"/>
      <c r="D32" s="197"/>
      <c r="E32" s="197"/>
    </row>
    <row r="33" spans="1:5" ht="12.75">
      <c r="A33" s="197"/>
      <c r="B33" s="197"/>
      <c r="C33" s="197"/>
      <c r="D33" s="197"/>
      <c r="E33" s="197"/>
    </row>
    <row r="34" spans="1:5" ht="12.75">
      <c r="A34" s="197"/>
      <c r="B34" s="197"/>
      <c r="C34" s="197"/>
      <c r="D34" s="197"/>
      <c r="E34" s="197"/>
    </row>
    <row r="35" spans="1:5" ht="12.75">
      <c r="A35" s="204" t="s">
        <v>28</v>
      </c>
      <c r="B35" s="204"/>
      <c r="C35" s="204"/>
      <c r="D35" s="204"/>
      <c r="E35" s="10"/>
    </row>
    <row r="36" spans="1:4" ht="12.75">
      <c r="A36" s="197"/>
      <c r="B36" s="197"/>
      <c r="C36" s="197"/>
      <c r="D36" s="197"/>
    </row>
    <row r="37" spans="1:5" ht="12.75">
      <c r="A37" s="204" t="s">
        <v>29</v>
      </c>
      <c r="B37" s="204"/>
      <c r="C37" s="204"/>
      <c r="D37" s="204"/>
      <c r="E37" s="10"/>
    </row>
    <row r="38" spans="1:4" ht="12.75">
      <c r="A38" s="197"/>
      <c r="B38" s="197"/>
      <c r="C38" s="197"/>
      <c r="D38" s="197"/>
    </row>
    <row r="39" spans="1:5" ht="12.75">
      <c r="A39" s="204" t="s">
        <v>30</v>
      </c>
      <c r="B39" s="204"/>
      <c r="C39" s="204"/>
      <c r="D39" s="204"/>
      <c r="E39" s="10"/>
    </row>
  </sheetData>
  <sheetProtection/>
  <mergeCells count="20">
    <mergeCell ref="A5:E5"/>
    <mergeCell ref="A6:E6"/>
    <mergeCell ref="A7:A9"/>
    <mergeCell ref="B7:B9"/>
    <mergeCell ref="D8:D9"/>
    <mergeCell ref="E8:E9"/>
    <mergeCell ref="C7:E7"/>
    <mergeCell ref="C8:C9"/>
    <mergeCell ref="A1:E1"/>
    <mergeCell ref="A2:E2"/>
    <mergeCell ref="A3:E3"/>
    <mergeCell ref="A4:E4"/>
    <mergeCell ref="A38:D38"/>
    <mergeCell ref="A39:D39"/>
    <mergeCell ref="A32:E32"/>
    <mergeCell ref="A33:E33"/>
    <mergeCell ref="A34:E34"/>
    <mergeCell ref="A35:D35"/>
    <mergeCell ref="A36:D36"/>
    <mergeCell ref="A37:D37"/>
  </mergeCells>
  <printOptions/>
  <pageMargins left="0.7874015748031497" right="0.35433070866141736" top="0.5118110236220472" bottom="0.5118110236220472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3"/>
  <sheetViews>
    <sheetView showZeros="0" zoomScale="75" zoomScaleNormal="75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33.75390625" style="1" customWidth="1"/>
    <col min="2" max="2" width="19.00390625" style="1" customWidth="1"/>
    <col min="3" max="3" width="20.75390625" style="1" customWidth="1"/>
    <col min="4" max="4" width="19.125" style="1" customWidth="1"/>
    <col min="5" max="16384" width="9.125" style="1" customWidth="1"/>
  </cols>
  <sheetData>
    <row r="1" spans="1:4" ht="12.75">
      <c r="A1" s="203" t="s">
        <v>384</v>
      </c>
      <c r="B1" s="203"/>
      <c r="C1" s="203"/>
      <c r="D1" s="203"/>
    </row>
    <row r="2" spans="1:4" ht="18.75">
      <c r="A2" s="217" t="s">
        <v>127</v>
      </c>
      <c r="B2" s="217"/>
      <c r="C2" s="217"/>
      <c r="D2" s="217"/>
    </row>
    <row r="3" spans="1:4" ht="18.75">
      <c r="A3" s="217" t="s">
        <v>358</v>
      </c>
      <c r="B3" s="217"/>
      <c r="C3" s="217"/>
      <c r="D3" s="217"/>
    </row>
    <row r="4" spans="1:4" ht="18.75">
      <c r="A4" s="217" t="s">
        <v>343</v>
      </c>
      <c r="B4" s="217"/>
      <c r="C4" s="217"/>
      <c r="D4" s="217"/>
    </row>
    <row r="5" spans="1:4" ht="12.75">
      <c r="A5" s="219" t="s">
        <v>3</v>
      </c>
      <c r="B5" s="219"/>
      <c r="C5" s="219"/>
      <c r="D5" s="219"/>
    </row>
    <row r="6" spans="1:4" ht="15.75">
      <c r="A6" s="185"/>
      <c r="B6" s="185"/>
      <c r="C6" s="185"/>
      <c r="D6" s="185"/>
    </row>
    <row r="7" spans="1:4" ht="18.75" customHeight="1">
      <c r="A7" s="203" t="s">
        <v>135</v>
      </c>
      <c r="B7" s="203"/>
      <c r="C7" s="203"/>
      <c r="D7" s="203"/>
    </row>
    <row r="8" spans="1:4" ht="7.5" customHeight="1">
      <c r="A8" s="223"/>
      <c r="B8" s="223"/>
      <c r="C8" s="223"/>
      <c r="D8" s="223"/>
    </row>
    <row r="9" spans="1:4" ht="31.5" customHeight="1">
      <c r="A9" s="190" t="s">
        <v>5</v>
      </c>
      <c r="B9" s="190" t="s">
        <v>140</v>
      </c>
      <c r="C9" s="190"/>
      <c r="D9" s="190" t="s">
        <v>32</v>
      </c>
    </row>
    <row r="10" spans="1:4" ht="18" customHeight="1">
      <c r="A10" s="190"/>
      <c r="B10" s="3" t="s">
        <v>6</v>
      </c>
      <c r="C10" s="3" t="s">
        <v>7</v>
      </c>
      <c r="D10" s="190"/>
    </row>
    <row r="11" spans="1:4" ht="27" customHeight="1">
      <c r="A11" s="47" t="s">
        <v>136</v>
      </c>
      <c r="B11" s="88"/>
      <c r="C11" s="88"/>
      <c r="D11" s="89">
        <f>'т.20(к)'!C31</f>
        <v>0</v>
      </c>
    </row>
    <row r="12" spans="1:4" ht="25.5" customHeight="1">
      <c r="A12" s="47" t="s">
        <v>137</v>
      </c>
      <c r="B12" s="90">
        <f>IF(B11=0,0,B13/B11)</f>
        <v>0</v>
      </c>
      <c r="C12" s="90">
        <f>IF(C11=0,0,C13/C11)</f>
        <v>0</v>
      </c>
      <c r="D12" s="90">
        <f>'т.20(к)'!D31</f>
        <v>0</v>
      </c>
    </row>
    <row r="13" spans="1:4" ht="24.75" customHeight="1">
      <c r="A13" s="47" t="s">
        <v>138</v>
      </c>
      <c r="B13" s="88"/>
      <c r="C13" s="88"/>
      <c r="D13" s="89">
        <f>'т.20(к)'!E31</f>
        <v>0</v>
      </c>
    </row>
    <row r="14" spans="1:4" ht="12.75">
      <c r="A14" s="189"/>
      <c r="B14" s="189"/>
      <c r="C14" s="189"/>
      <c r="D14" s="189"/>
    </row>
    <row r="15" spans="1:4" ht="12.75">
      <c r="A15" s="189"/>
      <c r="B15" s="189"/>
      <c r="C15" s="189"/>
      <c r="D15" s="189"/>
    </row>
    <row r="16" spans="1:4" ht="12.75">
      <c r="A16" s="214" t="s">
        <v>139</v>
      </c>
      <c r="B16" s="214"/>
      <c r="C16" s="214"/>
      <c r="D16" s="214"/>
    </row>
    <row r="17" spans="1:4" ht="12.75">
      <c r="A17" s="204"/>
      <c r="B17" s="204"/>
      <c r="C17" s="204"/>
      <c r="D17" s="204"/>
    </row>
    <row r="18" spans="1:4" ht="12.75">
      <c r="A18" s="204" t="s">
        <v>28</v>
      </c>
      <c r="B18" s="204"/>
      <c r="C18" s="204"/>
      <c r="D18" s="204"/>
    </row>
    <row r="19" spans="1:4" ht="12.75">
      <c r="A19" s="204"/>
      <c r="B19" s="204"/>
      <c r="C19" s="197"/>
      <c r="D19" s="197"/>
    </row>
    <row r="20" spans="1:4" ht="12.75">
      <c r="A20" s="204" t="s">
        <v>29</v>
      </c>
      <c r="B20" s="204"/>
      <c r="C20" s="204"/>
      <c r="D20" s="204"/>
    </row>
    <row r="21" spans="1:4" ht="12.75">
      <c r="A21" s="204"/>
      <c r="B21" s="204"/>
      <c r="C21" s="204"/>
      <c r="D21" s="204"/>
    </row>
    <row r="22" spans="1:4" ht="12.75">
      <c r="A22" s="204" t="s">
        <v>30</v>
      </c>
      <c r="B22" s="204"/>
      <c r="C22" s="204"/>
      <c r="D22" s="204"/>
    </row>
    <row r="23" spans="3:4" ht="12.75">
      <c r="C23" s="197"/>
      <c r="D23" s="197"/>
    </row>
  </sheetData>
  <sheetProtection/>
  <mergeCells count="26">
    <mergeCell ref="A18:B18"/>
    <mergeCell ref="C18:D18"/>
    <mergeCell ref="A19:B19"/>
    <mergeCell ref="A20:B20"/>
    <mergeCell ref="A21:B21"/>
    <mergeCell ref="A22:B22"/>
    <mergeCell ref="C19:D19"/>
    <mergeCell ref="C20:D20"/>
    <mergeCell ref="C21:D21"/>
    <mergeCell ref="C22:D22"/>
    <mergeCell ref="A9:A10"/>
    <mergeCell ref="A16:D16"/>
    <mergeCell ref="A17:D17"/>
    <mergeCell ref="D9:D10"/>
    <mergeCell ref="A14:D14"/>
    <mergeCell ref="A15:D15"/>
    <mergeCell ref="C23:D23"/>
    <mergeCell ref="A1:D1"/>
    <mergeCell ref="A2:D2"/>
    <mergeCell ref="A3:D3"/>
    <mergeCell ref="A4:D4"/>
    <mergeCell ref="A5:D5"/>
    <mergeCell ref="A6:D6"/>
    <mergeCell ref="B9:C9"/>
    <mergeCell ref="A7:D7"/>
    <mergeCell ref="A8:D8"/>
  </mergeCells>
  <printOptions/>
  <pageMargins left="0.63" right="0.35433070866141736" top="0.5118110236220472" bottom="0.5118110236220472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5"/>
  <sheetViews>
    <sheetView showZeros="0" zoomScale="75" zoomScaleNormal="75" zoomScaleSheetLayoutView="75" zoomScalePageLayoutView="0" workbookViewId="0" topLeftCell="A1">
      <selection activeCell="A3" sqref="A3:E3"/>
    </sheetView>
  </sheetViews>
  <sheetFormatPr defaultColWidth="9.00390625" defaultRowHeight="12.75"/>
  <cols>
    <col min="1" max="1" width="7.75390625" style="1" customWidth="1"/>
    <col min="2" max="2" width="36.375" style="1" customWidth="1"/>
    <col min="3" max="3" width="16.625" style="1" customWidth="1"/>
    <col min="4" max="4" width="13.75390625" style="1" customWidth="1"/>
    <col min="5" max="5" width="16.375" style="1" customWidth="1"/>
    <col min="6" max="16384" width="9.125" style="1" customWidth="1"/>
  </cols>
  <sheetData>
    <row r="1" spans="1:5" ht="12.75">
      <c r="A1" s="203" t="s">
        <v>385</v>
      </c>
      <c r="B1" s="203"/>
      <c r="C1" s="203"/>
      <c r="D1" s="203"/>
      <c r="E1" s="203"/>
    </row>
    <row r="2" spans="1:5" ht="39" customHeight="1">
      <c r="A2" s="229" t="s">
        <v>359</v>
      </c>
      <c r="B2" s="229"/>
      <c r="C2" s="229"/>
      <c r="D2" s="229"/>
      <c r="E2" s="229"/>
    </row>
    <row r="3" spans="1:5" ht="18.75">
      <c r="A3" s="217" t="s">
        <v>142</v>
      </c>
      <c r="B3" s="217"/>
      <c r="C3" s="217"/>
      <c r="D3" s="217"/>
      <c r="E3" s="217"/>
    </row>
    <row r="4" spans="1:5" ht="12.75">
      <c r="A4" s="219" t="s">
        <v>3</v>
      </c>
      <c r="B4" s="219"/>
      <c r="C4" s="219"/>
      <c r="D4" s="219"/>
      <c r="E4" s="219"/>
    </row>
    <row r="5" spans="1:5" ht="12.75">
      <c r="A5" s="197"/>
      <c r="B5" s="197"/>
      <c r="C5" s="197"/>
      <c r="D5" s="197"/>
      <c r="E5" s="197"/>
    </row>
    <row r="6" spans="1:5" ht="18.75" customHeight="1">
      <c r="A6" s="223" t="s">
        <v>143</v>
      </c>
      <c r="B6" s="223"/>
      <c r="C6" s="223"/>
      <c r="D6" s="223"/>
      <c r="E6" s="223"/>
    </row>
    <row r="7" spans="1:5" ht="15.75" customHeight="1">
      <c r="A7" s="226" t="s">
        <v>150</v>
      </c>
      <c r="B7" s="225" t="s">
        <v>144</v>
      </c>
      <c r="C7" s="225" t="s">
        <v>145</v>
      </c>
      <c r="D7" s="225"/>
      <c r="E7" s="225"/>
    </row>
    <row r="8" spans="1:5" ht="31.5" customHeight="1">
      <c r="A8" s="226"/>
      <c r="B8" s="225"/>
      <c r="C8" s="51" t="s">
        <v>146</v>
      </c>
      <c r="D8" s="51" t="s">
        <v>147</v>
      </c>
      <c r="E8" s="51" t="s">
        <v>148</v>
      </c>
    </row>
    <row r="9" spans="1:5" ht="24.75" customHeight="1">
      <c r="A9" s="78">
        <v>1</v>
      </c>
      <c r="B9" s="91"/>
      <c r="C9" s="154"/>
      <c r="D9" s="154"/>
      <c r="E9" s="154"/>
    </row>
    <row r="10" spans="1:5" ht="15.75">
      <c r="A10" s="93">
        <v>2</v>
      </c>
      <c r="B10" s="94"/>
      <c r="C10" s="155"/>
      <c r="D10" s="155"/>
      <c r="E10" s="155"/>
    </row>
    <row r="11" spans="1:5" ht="15.75">
      <c r="A11" s="78">
        <v>3</v>
      </c>
      <c r="B11" s="94"/>
      <c r="C11" s="155"/>
      <c r="D11" s="155"/>
      <c r="E11" s="155"/>
    </row>
    <row r="12" spans="1:5" ht="15.75">
      <c r="A12" s="93">
        <v>4</v>
      </c>
      <c r="B12" s="94"/>
      <c r="C12" s="155"/>
      <c r="D12" s="155"/>
      <c r="E12" s="155"/>
    </row>
    <row r="13" spans="1:5" ht="15.75">
      <c r="A13" s="93">
        <v>5</v>
      </c>
      <c r="B13" s="94"/>
      <c r="C13" s="155"/>
      <c r="D13" s="155"/>
      <c r="E13" s="155"/>
    </row>
    <row r="14" spans="1:5" ht="15.75">
      <c r="A14" s="93">
        <v>6</v>
      </c>
      <c r="B14" s="94"/>
      <c r="C14" s="155"/>
      <c r="D14" s="155"/>
      <c r="E14" s="155"/>
    </row>
    <row r="15" spans="1:5" ht="15.75">
      <c r="A15" s="78">
        <v>7</v>
      </c>
      <c r="B15" s="94"/>
      <c r="C15" s="155"/>
      <c r="D15" s="155"/>
      <c r="E15" s="155"/>
    </row>
    <row r="16" spans="1:5" ht="15.75">
      <c r="A16" s="93">
        <v>8</v>
      </c>
      <c r="B16" s="94"/>
      <c r="C16" s="155"/>
      <c r="D16" s="155"/>
      <c r="E16" s="155"/>
    </row>
    <row r="17" spans="1:5" ht="15.75">
      <c r="A17" s="93">
        <v>9</v>
      </c>
      <c r="B17" s="94"/>
      <c r="C17" s="155"/>
      <c r="D17" s="155"/>
      <c r="E17" s="155"/>
    </row>
    <row r="18" spans="1:5" ht="15.75">
      <c r="A18" s="93">
        <v>10</v>
      </c>
      <c r="B18" s="94"/>
      <c r="C18" s="155"/>
      <c r="D18" s="155"/>
      <c r="E18" s="155"/>
    </row>
    <row r="19" spans="1:5" ht="15.75">
      <c r="A19" s="78">
        <v>11</v>
      </c>
      <c r="B19" s="94"/>
      <c r="C19" s="155"/>
      <c r="D19" s="155"/>
      <c r="E19" s="155"/>
    </row>
    <row r="20" spans="1:5" ht="15.75">
      <c r="A20" s="93">
        <v>12</v>
      </c>
      <c r="B20" s="94"/>
      <c r="C20" s="155"/>
      <c r="D20" s="155"/>
      <c r="E20" s="155"/>
    </row>
    <row r="21" spans="1:5" ht="15.75">
      <c r="A21" s="93">
        <v>13</v>
      </c>
      <c r="B21" s="94"/>
      <c r="C21" s="155"/>
      <c r="D21" s="155"/>
      <c r="E21" s="155"/>
    </row>
    <row r="22" spans="1:5" ht="15.75">
      <c r="A22" s="93">
        <v>14</v>
      </c>
      <c r="B22" s="94"/>
      <c r="C22" s="155"/>
      <c r="D22" s="155"/>
      <c r="E22" s="155"/>
    </row>
    <row r="23" spans="1:5" ht="15.75">
      <c r="A23" s="78">
        <v>15</v>
      </c>
      <c r="B23" s="94"/>
      <c r="C23" s="155"/>
      <c r="D23" s="155"/>
      <c r="E23" s="155"/>
    </row>
    <row r="24" spans="1:5" ht="15.75">
      <c r="A24" s="93">
        <v>16</v>
      </c>
      <c r="B24" s="94"/>
      <c r="C24" s="155"/>
      <c r="D24" s="155"/>
      <c r="E24" s="155"/>
    </row>
    <row r="25" spans="1:5" ht="15.75">
      <c r="A25" s="93">
        <v>17</v>
      </c>
      <c r="B25" s="94"/>
      <c r="C25" s="155"/>
      <c r="D25" s="155"/>
      <c r="E25" s="155"/>
    </row>
    <row r="26" spans="1:5" ht="15.75">
      <c r="A26" s="93">
        <v>18</v>
      </c>
      <c r="B26" s="94"/>
      <c r="C26" s="155"/>
      <c r="D26" s="155"/>
      <c r="E26" s="155"/>
    </row>
    <row r="27" spans="1:5" ht="15.75">
      <c r="A27" s="78">
        <v>19</v>
      </c>
      <c r="B27" s="94"/>
      <c r="C27" s="155"/>
      <c r="D27" s="155"/>
      <c r="E27" s="155"/>
    </row>
    <row r="28" spans="1:5" ht="15.75">
      <c r="A28" s="93">
        <v>20</v>
      </c>
      <c r="B28" s="94"/>
      <c r="C28" s="155"/>
      <c r="D28" s="155"/>
      <c r="E28" s="155"/>
    </row>
    <row r="29" spans="1:5" ht="15.75">
      <c r="A29" s="93">
        <v>21</v>
      </c>
      <c r="B29" s="94"/>
      <c r="C29" s="155"/>
      <c r="D29" s="155"/>
      <c r="E29" s="155"/>
    </row>
    <row r="30" spans="1:5" ht="15.75">
      <c r="A30" s="93">
        <v>22</v>
      </c>
      <c r="B30" s="94"/>
      <c r="C30" s="155"/>
      <c r="D30" s="155"/>
      <c r="E30" s="155"/>
    </row>
    <row r="31" spans="1:5" ht="15.75">
      <c r="A31" s="78">
        <v>23</v>
      </c>
      <c r="B31" s="94"/>
      <c r="C31" s="155"/>
      <c r="D31" s="155"/>
      <c r="E31" s="155"/>
    </row>
    <row r="32" spans="1:5" ht="15.75">
      <c r="A32" s="93">
        <v>24</v>
      </c>
      <c r="B32" s="94"/>
      <c r="C32" s="155"/>
      <c r="D32" s="155"/>
      <c r="E32" s="155"/>
    </row>
    <row r="33" spans="1:5" ht="15.75">
      <c r="A33" s="93">
        <v>25</v>
      </c>
      <c r="B33" s="94"/>
      <c r="C33" s="155"/>
      <c r="D33" s="155"/>
      <c r="E33" s="155"/>
    </row>
    <row r="34" spans="1:5" ht="15.75">
      <c r="A34" s="93">
        <v>26</v>
      </c>
      <c r="B34" s="94"/>
      <c r="C34" s="155"/>
      <c r="D34" s="155"/>
      <c r="E34" s="155"/>
    </row>
    <row r="35" spans="1:5" ht="15.75">
      <c r="A35" s="78">
        <v>27</v>
      </c>
      <c r="B35" s="94"/>
      <c r="C35" s="155"/>
      <c r="D35" s="155"/>
      <c r="E35" s="155"/>
    </row>
    <row r="36" spans="1:5" ht="15.75">
      <c r="A36" s="93">
        <v>28</v>
      </c>
      <c r="B36" s="94"/>
      <c r="C36" s="155"/>
      <c r="D36" s="155"/>
      <c r="E36" s="155"/>
    </row>
    <row r="37" spans="1:5" ht="15.75">
      <c r="A37" s="93">
        <v>29</v>
      </c>
      <c r="B37" s="94"/>
      <c r="C37" s="155"/>
      <c r="D37" s="155"/>
      <c r="E37" s="155"/>
    </row>
    <row r="38" spans="1:5" ht="12.75">
      <c r="A38" s="93">
        <v>30</v>
      </c>
      <c r="B38" s="96"/>
      <c r="C38" s="156"/>
      <c r="D38" s="156"/>
      <c r="E38" s="156"/>
    </row>
    <row r="39" spans="1:5" ht="12.75">
      <c r="A39" s="227" t="s">
        <v>151</v>
      </c>
      <c r="B39" s="227"/>
      <c r="C39" s="157">
        <f>SUM(C9:C38)</f>
        <v>0</v>
      </c>
      <c r="D39" s="157">
        <f>SUM(D9:D38)</f>
        <v>0</v>
      </c>
      <c r="E39" s="157">
        <f>SUM(E9:E38)</f>
        <v>0</v>
      </c>
    </row>
    <row r="40" spans="1:5" ht="12.75">
      <c r="A40" s="228"/>
      <c r="B40" s="228"/>
      <c r="C40" s="228"/>
      <c r="D40" s="228"/>
      <c r="E40" s="228"/>
    </row>
    <row r="41" spans="1:5" ht="12.75">
      <c r="A41" s="228"/>
      <c r="B41" s="228"/>
      <c r="C41" s="228"/>
      <c r="D41" s="228"/>
      <c r="E41" s="228"/>
    </row>
    <row r="42" spans="1:5" ht="12.75">
      <c r="A42" s="228"/>
      <c r="B42" s="228"/>
      <c r="C42" s="228"/>
      <c r="D42" s="228"/>
      <c r="E42" s="228"/>
    </row>
    <row r="43" spans="1:5" ht="15.75">
      <c r="A43" s="224" t="s">
        <v>28</v>
      </c>
      <c r="B43" s="224"/>
      <c r="C43" s="224"/>
      <c r="D43" s="224"/>
      <c r="E43" s="52"/>
    </row>
    <row r="44" spans="1:4" ht="15.75" customHeight="1">
      <c r="A44" s="197"/>
      <c r="B44" s="197"/>
      <c r="C44" s="197"/>
      <c r="D44" s="197"/>
    </row>
    <row r="45" spans="1:5" ht="15.75">
      <c r="A45" s="224" t="s">
        <v>149</v>
      </c>
      <c r="B45" s="224"/>
      <c r="C45" s="224"/>
      <c r="D45" s="224"/>
      <c r="E45" s="52"/>
    </row>
  </sheetData>
  <sheetProtection/>
  <mergeCells count="16">
    <mergeCell ref="A44:D44"/>
    <mergeCell ref="A45:D45"/>
    <mergeCell ref="B7:B8"/>
    <mergeCell ref="A7:A8"/>
    <mergeCell ref="C7:E7"/>
    <mergeCell ref="A39:B39"/>
    <mergeCell ref="A41:E41"/>
    <mergeCell ref="A42:E42"/>
    <mergeCell ref="A43:D43"/>
    <mergeCell ref="A5:E5"/>
    <mergeCell ref="A6:E6"/>
    <mergeCell ref="A40:E40"/>
    <mergeCell ref="A1:E1"/>
    <mergeCell ref="A2:E2"/>
    <mergeCell ref="A3:E3"/>
    <mergeCell ref="A4:E4"/>
  </mergeCells>
  <printOptions/>
  <pageMargins left="0.7874015748031497" right="0.35433070866141736" top="0.5118110236220472" bottom="0.5118110236220472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2"/>
  <sheetViews>
    <sheetView showZeros="0" zoomScale="75" zoomScaleNormal="75" zoomScaleSheetLayoutView="75" zoomScalePageLayoutView="0" workbookViewId="0" topLeftCell="A2">
      <selection activeCell="A2" sqref="A2:L2"/>
    </sheetView>
  </sheetViews>
  <sheetFormatPr defaultColWidth="9.00390625" defaultRowHeight="12.75"/>
  <cols>
    <col min="1" max="1" width="5.00390625" style="1" customWidth="1"/>
    <col min="2" max="2" width="25.625" style="1" customWidth="1"/>
    <col min="3" max="3" width="17.75390625" style="1" customWidth="1"/>
    <col min="4" max="4" width="15.375" style="1" customWidth="1"/>
    <col min="5" max="5" width="13.125" style="1" customWidth="1"/>
    <col min="6" max="6" width="16.375" style="1" customWidth="1"/>
    <col min="7" max="7" width="13.75390625" style="1" customWidth="1"/>
    <col min="8" max="8" width="11.875" style="1" customWidth="1"/>
    <col min="9" max="9" width="10.375" style="1" customWidth="1"/>
    <col min="10" max="10" width="14.75390625" style="1" customWidth="1"/>
    <col min="11" max="11" width="12.875" style="1" customWidth="1"/>
    <col min="12" max="12" width="15.875" style="1" customWidth="1"/>
    <col min="13" max="16384" width="9.125" style="1" customWidth="1"/>
  </cols>
  <sheetData>
    <row r="1" spans="1:12" ht="12.75">
      <c r="A1" s="203" t="s">
        <v>386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20.25">
      <c r="A2" s="235" t="s">
        <v>360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ht="18.75">
      <c r="A3" s="217" t="s">
        <v>152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</row>
    <row r="4" spans="1:12" ht="12.75">
      <c r="A4" s="219" t="s">
        <v>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1:12" ht="12.75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</row>
    <row r="6" spans="1:12" s="46" customFormat="1" ht="18.75" customHeight="1">
      <c r="A6" s="263" t="s">
        <v>150</v>
      </c>
      <c r="B6" s="211" t="s">
        <v>153</v>
      </c>
      <c r="C6" s="190" t="s">
        <v>154</v>
      </c>
      <c r="D6" s="190"/>
      <c r="E6" s="190"/>
      <c r="F6" s="190"/>
      <c r="G6" s="190"/>
      <c r="H6" s="190"/>
      <c r="I6" s="190"/>
      <c r="J6" s="190"/>
      <c r="K6" s="190"/>
      <c r="L6" s="190"/>
    </row>
    <row r="7" spans="1:12" s="46" customFormat="1" ht="25.5" customHeight="1">
      <c r="A7" s="264"/>
      <c r="B7" s="212"/>
      <c r="C7" s="190" t="s">
        <v>155</v>
      </c>
      <c r="D7" s="190"/>
      <c r="E7" s="190"/>
      <c r="F7" s="190" t="s">
        <v>167</v>
      </c>
      <c r="G7" s="190" t="s">
        <v>163</v>
      </c>
      <c r="H7" s="190" t="s">
        <v>156</v>
      </c>
      <c r="I7" s="190"/>
      <c r="J7" s="190"/>
      <c r="K7" s="190"/>
      <c r="L7" s="190"/>
    </row>
    <row r="8" spans="1:12" s="46" customFormat="1" ht="12.75">
      <c r="A8" s="264"/>
      <c r="B8" s="212"/>
      <c r="C8" s="190" t="s">
        <v>157</v>
      </c>
      <c r="D8" s="190" t="s">
        <v>158</v>
      </c>
      <c r="E8" s="190"/>
      <c r="F8" s="190"/>
      <c r="G8" s="190"/>
      <c r="H8" s="190" t="s">
        <v>157</v>
      </c>
      <c r="I8" s="190" t="s">
        <v>158</v>
      </c>
      <c r="J8" s="190"/>
      <c r="K8" s="190"/>
      <c r="L8" s="190"/>
    </row>
    <row r="9" spans="1:12" s="46" customFormat="1" ht="12.75" customHeight="1">
      <c r="A9" s="264"/>
      <c r="B9" s="212"/>
      <c r="C9" s="190"/>
      <c r="D9" s="190" t="s">
        <v>159</v>
      </c>
      <c r="E9" s="190" t="s">
        <v>162</v>
      </c>
      <c r="F9" s="190"/>
      <c r="G9" s="190"/>
      <c r="H9" s="190"/>
      <c r="I9" s="190" t="s">
        <v>159</v>
      </c>
      <c r="J9" s="190" t="s">
        <v>164</v>
      </c>
      <c r="K9" s="190" t="s">
        <v>160</v>
      </c>
      <c r="L9" s="190"/>
    </row>
    <row r="10" spans="1:12" s="46" customFormat="1" ht="93.75" customHeight="1">
      <c r="A10" s="265"/>
      <c r="B10" s="212"/>
      <c r="C10" s="190"/>
      <c r="D10" s="190"/>
      <c r="E10" s="190"/>
      <c r="F10" s="190"/>
      <c r="G10" s="190"/>
      <c r="H10" s="190"/>
      <c r="I10" s="190"/>
      <c r="J10" s="190"/>
      <c r="K10" s="3" t="s">
        <v>161</v>
      </c>
      <c r="L10" s="3" t="s">
        <v>165</v>
      </c>
    </row>
    <row r="11" spans="1:12" s="46" customFormat="1" ht="12.75" customHeight="1">
      <c r="A11" s="45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2" s="46" customFormat="1" ht="21.75" customHeight="1">
      <c r="A12" s="45">
        <v>1</v>
      </c>
      <c r="B12" s="130"/>
      <c r="C12" s="131">
        <f>D12+E12</f>
        <v>0</v>
      </c>
      <c r="D12" s="132"/>
      <c r="E12" s="132"/>
      <c r="F12" s="133"/>
      <c r="G12" s="132"/>
      <c r="H12" s="134">
        <f>I12+J12</f>
        <v>0</v>
      </c>
      <c r="I12" s="135"/>
      <c r="J12" s="134">
        <f>K12+L12</f>
        <v>0</v>
      </c>
      <c r="K12" s="135"/>
      <c r="L12" s="135"/>
    </row>
    <row r="13" spans="1:12" s="46" customFormat="1" ht="12.75">
      <c r="A13" s="45">
        <v>2</v>
      </c>
      <c r="B13" s="99"/>
      <c r="C13" s="136">
        <f>D13+E13</f>
        <v>0</v>
      </c>
      <c r="D13" s="137"/>
      <c r="E13" s="137"/>
      <c r="F13" s="138"/>
      <c r="G13" s="137"/>
      <c r="H13" s="139">
        <f>I13+J13</f>
        <v>0</v>
      </c>
      <c r="I13" s="140"/>
      <c r="J13" s="139">
        <f>K13+L13</f>
        <v>0</v>
      </c>
      <c r="K13" s="140"/>
      <c r="L13" s="140"/>
    </row>
    <row r="14" spans="1:12" s="46" customFormat="1" ht="12.75">
      <c r="A14" s="45">
        <v>3</v>
      </c>
      <c r="B14" s="99"/>
      <c r="C14" s="136">
        <f aca="true" t="shared" si="0" ref="C14:C23">D14+E14</f>
        <v>0</v>
      </c>
      <c r="D14" s="137"/>
      <c r="E14" s="137"/>
      <c r="F14" s="138"/>
      <c r="G14" s="137"/>
      <c r="H14" s="139">
        <f aca="true" t="shared" si="1" ref="H14:H23">I14+J14</f>
        <v>0</v>
      </c>
      <c r="I14" s="140"/>
      <c r="J14" s="139">
        <f aca="true" t="shared" si="2" ref="J14:J23">K14+L14</f>
        <v>0</v>
      </c>
      <c r="K14" s="140"/>
      <c r="L14" s="140"/>
    </row>
    <row r="15" spans="1:12" s="46" customFormat="1" ht="12.75">
      <c r="A15" s="45">
        <v>4</v>
      </c>
      <c r="B15" s="99"/>
      <c r="C15" s="136">
        <f t="shared" si="0"/>
        <v>0</v>
      </c>
      <c r="D15" s="137"/>
      <c r="E15" s="137"/>
      <c r="F15" s="138"/>
      <c r="G15" s="137"/>
      <c r="H15" s="139">
        <f t="shared" si="1"/>
        <v>0</v>
      </c>
      <c r="I15" s="140"/>
      <c r="J15" s="139">
        <f t="shared" si="2"/>
        <v>0</v>
      </c>
      <c r="K15" s="140"/>
      <c r="L15" s="140"/>
    </row>
    <row r="16" spans="1:12" s="46" customFormat="1" ht="12.75">
      <c r="A16" s="45">
        <v>5</v>
      </c>
      <c r="B16" s="99"/>
      <c r="C16" s="136">
        <f t="shared" si="0"/>
        <v>0</v>
      </c>
      <c r="D16" s="137"/>
      <c r="E16" s="137"/>
      <c r="F16" s="138"/>
      <c r="G16" s="137"/>
      <c r="H16" s="139">
        <f t="shared" si="1"/>
        <v>0</v>
      </c>
      <c r="I16" s="140"/>
      <c r="J16" s="139">
        <f t="shared" si="2"/>
        <v>0</v>
      </c>
      <c r="K16" s="140"/>
      <c r="L16" s="140"/>
    </row>
    <row r="17" spans="1:12" s="46" customFormat="1" ht="12.75">
      <c r="A17" s="45">
        <v>6</v>
      </c>
      <c r="B17" s="99"/>
      <c r="C17" s="136">
        <f t="shared" si="0"/>
        <v>0</v>
      </c>
      <c r="D17" s="137"/>
      <c r="E17" s="137"/>
      <c r="F17" s="138"/>
      <c r="G17" s="137"/>
      <c r="H17" s="139">
        <f t="shared" si="1"/>
        <v>0</v>
      </c>
      <c r="I17" s="140"/>
      <c r="J17" s="139">
        <f t="shared" si="2"/>
        <v>0</v>
      </c>
      <c r="K17" s="140"/>
      <c r="L17" s="140"/>
    </row>
    <row r="18" spans="1:12" s="46" customFormat="1" ht="12.75">
      <c r="A18" s="45">
        <v>7</v>
      </c>
      <c r="B18" s="99"/>
      <c r="C18" s="136">
        <f t="shared" si="0"/>
        <v>0</v>
      </c>
      <c r="D18" s="137"/>
      <c r="E18" s="137"/>
      <c r="F18" s="138"/>
      <c r="G18" s="137"/>
      <c r="H18" s="139">
        <f t="shared" si="1"/>
        <v>0</v>
      </c>
      <c r="I18" s="140"/>
      <c r="J18" s="139">
        <f t="shared" si="2"/>
        <v>0</v>
      </c>
      <c r="K18" s="140"/>
      <c r="L18" s="140"/>
    </row>
    <row r="19" spans="1:12" s="46" customFormat="1" ht="12.75">
      <c r="A19" s="45">
        <v>8</v>
      </c>
      <c r="B19" s="99"/>
      <c r="C19" s="136">
        <f t="shared" si="0"/>
        <v>0</v>
      </c>
      <c r="D19" s="137"/>
      <c r="E19" s="137"/>
      <c r="F19" s="138"/>
      <c r="G19" s="137"/>
      <c r="H19" s="139">
        <f t="shared" si="1"/>
        <v>0</v>
      </c>
      <c r="I19" s="140"/>
      <c r="J19" s="139">
        <f t="shared" si="2"/>
        <v>0</v>
      </c>
      <c r="K19" s="140"/>
      <c r="L19" s="140"/>
    </row>
    <row r="20" spans="1:12" s="46" customFormat="1" ht="12.75">
      <c r="A20" s="45">
        <v>9</v>
      </c>
      <c r="B20" s="99"/>
      <c r="C20" s="136">
        <f t="shared" si="0"/>
        <v>0</v>
      </c>
      <c r="D20" s="137"/>
      <c r="E20" s="137"/>
      <c r="F20" s="138"/>
      <c r="G20" s="137"/>
      <c r="H20" s="139">
        <f t="shared" si="1"/>
        <v>0</v>
      </c>
      <c r="I20" s="140"/>
      <c r="J20" s="139">
        <f t="shared" si="2"/>
        <v>0</v>
      </c>
      <c r="K20" s="140"/>
      <c r="L20" s="140"/>
    </row>
    <row r="21" spans="1:12" s="46" customFormat="1" ht="12.75">
      <c r="A21" s="45">
        <v>10</v>
      </c>
      <c r="B21" s="99"/>
      <c r="C21" s="136">
        <f t="shared" si="0"/>
        <v>0</v>
      </c>
      <c r="D21" s="137"/>
      <c r="E21" s="137"/>
      <c r="F21" s="138"/>
      <c r="G21" s="137"/>
      <c r="H21" s="139">
        <f t="shared" si="1"/>
        <v>0</v>
      </c>
      <c r="I21" s="140"/>
      <c r="J21" s="139">
        <f t="shared" si="2"/>
        <v>0</v>
      </c>
      <c r="K21" s="140"/>
      <c r="L21" s="140"/>
    </row>
    <row r="22" spans="1:12" s="46" customFormat="1" ht="12.75">
      <c r="A22" s="45">
        <v>11</v>
      </c>
      <c r="B22" s="99"/>
      <c r="C22" s="136">
        <f t="shared" si="0"/>
        <v>0</v>
      </c>
      <c r="D22" s="137"/>
      <c r="E22" s="137"/>
      <c r="F22" s="138"/>
      <c r="G22" s="137"/>
      <c r="H22" s="139">
        <f t="shared" si="1"/>
        <v>0</v>
      </c>
      <c r="I22" s="140"/>
      <c r="J22" s="139">
        <f t="shared" si="2"/>
        <v>0</v>
      </c>
      <c r="K22" s="140"/>
      <c r="L22" s="140"/>
    </row>
    <row r="23" spans="1:12" s="46" customFormat="1" ht="12.75">
      <c r="A23" s="45">
        <v>12</v>
      </c>
      <c r="B23" s="99"/>
      <c r="C23" s="136">
        <f t="shared" si="0"/>
        <v>0</v>
      </c>
      <c r="D23" s="137"/>
      <c r="E23" s="137"/>
      <c r="F23" s="138"/>
      <c r="G23" s="137"/>
      <c r="H23" s="139">
        <f t="shared" si="1"/>
        <v>0</v>
      </c>
      <c r="I23" s="140"/>
      <c r="J23" s="139">
        <f t="shared" si="2"/>
        <v>0</v>
      </c>
      <c r="K23" s="140"/>
      <c r="L23" s="140"/>
    </row>
    <row r="24" spans="1:12" s="46" customFormat="1" ht="12.75">
      <c r="A24" s="260" t="s">
        <v>151</v>
      </c>
      <c r="B24" s="260"/>
      <c r="C24" s="136">
        <f>SUM(C12:C23)</f>
        <v>0</v>
      </c>
      <c r="D24" s="136">
        <f>SUM(D12:D23)</f>
        <v>0</v>
      </c>
      <c r="E24" s="136">
        <f>SUM(E12:E23)</f>
        <v>0</v>
      </c>
      <c r="F24" s="138"/>
      <c r="G24" s="136">
        <f aca="true" t="shared" si="3" ref="G24:L24">SUM(G12:G23)</f>
        <v>0</v>
      </c>
      <c r="H24" s="139">
        <f t="shared" si="3"/>
        <v>0</v>
      </c>
      <c r="I24" s="139">
        <f t="shared" si="3"/>
        <v>0</v>
      </c>
      <c r="J24" s="139">
        <f t="shared" si="3"/>
        <v>0</v>
      </c>
      <c r="K24" s="139">
        <f t="shared" si="3"/>
        <v>0</v>
      </c>
      <c r="L24" s="139">
        <f t="shared" si="3"/>
        <v>0</v>
      </c>
    </row>
    <row r="25" spans="1:12" s="46" customFormat="1" ht="12.75">
      <c r="A25" s="262"/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</row>
    <row r="26" spans="1:12" s="46" customFormat="1" ht="12.75">
      <c r="A26" s="236" t="s">
        <v>236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</row>
    <row r="27" spans="1:12" s="46" customFormat="1" ht="12.75">
      <c r="A27" s="236" t="s">
        <v>166</v>
      </c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</row>
    <row r="28" spans="1:12" s="46" customFormat="1" ht="12.75">
      <c r="A28" s="252"/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</row>
    <row r="29" spans="1:12" s="46" customFormat="1" ht="12.75">
      <c r="A29" s="252"/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</row>
    <row r="30" spans="1:12" s="46" customFormat="1" ht="12.75">
      <c r="A30" s="231" t="s">
        <v>28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</row>
    <row r="31" spans="1:12" s="46" customFormat="1" ht="12.75">
      <c r="A31" s="252"/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</row>
    <row r="32" spans="1:12" s="46" customFormat="1" ht="12.75">
      <c r="A32" s="231" t="s">
        <v>149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</row>
  </sheetData>
  <sheetProtection/>
  <mergeCells count="36">
    <mergeCell ref="A32:F32"/>
    <mergeCell ref="G31:H31"/>
    <mergeCell ref="G32:H32"/>
    <mergeCell ref="A24:B24"/>
    <mergeCell ref="A27:L27"/>
    <mergeCell ref="A28:L28"/>
    <mergeCell ref="A29:L29"/>
    <mergeCell ref="I31:L31"/>
    <mergeCell ref="I32:L32"/>
    <mergeCell ref="A31:F31"/>
    <mergeCell ref="H8:H10"/>
    <mergeCell ref="A6:A10"/>
    <mergeCell ref="D9:D10"/>
    <mergeCell ref="E9:E10"/>
    <mergeCell ref="F7:F10"/>
    <mergeCell ref="G7:G10"/>
    <mergeCell ref="A1:L1"/>
    <mergeCell ref="A2:L2"/>
    <mergeCell ref="B6:B10"/>
    <mergeCell ref="C8:C10"/>
    <mergeCell ref="K9:L9"/>
    <mergeCell ref="H7:L7"/>
    <mergeCell ref="D8:E8"/>
    <mergeCell ref="I8:L8"/>
    <mergeCell ref="C6:L6"/>
    <mergeCell ref="C7:E7"/>
    <mergeCell ref="A3:L3"/>
    <mergeCell ref="A4:L4"/>
    <mergeCell ref="A5:L5"/>
    <mergeCell ref="A30:F30"/>
    <mergeCell ref="G30:H30"/>
    <mergeCell ref="I30:L30"/>
    <mergeCell ref="A26:L26"/>
    <mergeCell ref="A25:L25"/>
    <mergeCell ref="I9:I10"/>
    <mergeCell ref="J9:J10"/>
  </mergeCells>
  <printOptions/>
  <pageMargins left="0.7874015748031497" right="0.35433070866141736" top="0.5118110236220472" bottom="0.5118110236220472" header="0.5118110236220472" footer="0.5118110236220472"/>
  <pageSetup horizontalDpi="600" verticalDpi="600" orientation="landscape" paperSize="9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5"/>
  <sheetViews>
    <sheetView showZeros="0" zoomScale="75" zoomScaleNormal="75" zoomScaleSheetLayoutView="75" zoomScalePageLayoutView="0" workbookViewId="0" topLeftCell="A1">
      <selection activeCell="A2" sqref="A2:F2"/>
    </sheetView>
  </sheetViews>
  <sheetFormatPr defaultColWidth="9.00390625" defaultRowHeight="12.75"/>
  <cols>
    <col min="1" max="1" width="6.75390625" style="1" customWidth="1"/>
    <col min="2" max="2" width="30.375" style="1" customWidth="1"/>
    <col min="3" max="3" width="9.125" style="1" customWidth="1"/>
    <col min="4" max="4" width="13.375" style="1" customWidth="1"/>
    <col min="5" max="5" width="14.25390625" style="1" customWidth="1"/>
    <col min="6" max="6" width="16.875" style="1" customWidth="1"/>
    <col min="7" max="16384" width="9.125" style="1" customWidth="1"/>
  </cols>
  <sheetData>
    <row r="1" spans="1:6" ht="12.75">
      <c r="A1" s="203" t="s">
        <v>387</v>
      </c>
      <c r="B1" s="203"/>
      <c r="C1" s="203"/>
      <c r="D1" s="203"/>
      <c r="E1" s="203"/>
      <c r="F1" s="203"/>
    </row>
    <row r="2" spans="1:6" ht="39.75" customHeight="1">
      <c r="A2" s="249" t="s">
        <v>237</v>
      </c>
      <c r="B2" s="249"/>
      <c r="C2" s="249"/>
      <c r="D2" s="249"/>
      <c r="E2" s="249"/>
      <c r="F2" s="249"/>
    </row>
    <row r="3" spans="1:6" ht="18.75">
      <c r="A3" s="217" t="s">
        <v>169</v>
      </c>
      <c r="B3" s="217"/>
      <c r="C3" s="217"/>
      <c r="D3" s="217"/>
      <c r="E3" s="217"/>
      <c r="F3" s="217"/>
    </row>
    <row r="4" spans="1:6" ht="12.75">
      <c r="A4" s="219" t="s">
        <v>3</v>
      </c>
      <c r="B4" s="219"/>
      <c r="C4" s="219"/>
      <c r="D4" s="219"/>
      <c r="E4" s="219"/>
      <c r="F4" s="219"/>
    </row>
    <row r="5" spans="1:6" ht="12.75">
      <c r="A5" s="219"/>
      <c r="B5" s="219"/>
      <c r="C5" s="219"/>
      <c r="D5" s="219"/>
      <c r="E5" s="219"/>
      <c r="F5" s="219"/>
    </row>
    <row r="6" spans="1:6" ht="12.75">
      <c r="A6" s="221"/>
      <c r="B6" s="221"/>
      <c r="C6" s="221"/>
      <c r="D6" s="221"/>
      <c r="E6" s="221"/>
      <c r="F6" s="221"/>
    </row>
    <row r="7" spans="1:6" ht="12.75" customHeight="1">
      <c r="A7" s="211" t="s">
        <v>4</v>
      </c>
      <c r="B7" s="211" t="s">
        <v>5</v>
      </c>
      <c r="C7" s="211" t="s">
        <v>174</v>
      </c>
      <c r="D7" s="205" t="s">
        <v>175</v>
      </c>
      <c r="E7" s="206"/>
      <c r="F7" s="211" t="s">
        <v>32</v>
      </c>
    </row>
    <row r="8" spans="1:6" ht="12.75">
      <c r="A8" s="212"/>
      <c r="B8" s="212"/>
      <c r="C8" s="212"/>
      <c r="D8" s="207"/>
      <c r="E8" s="208"/>
      <c r="F8" s="212"/>
    </row>
    <row r="9" spans="1:6" ht="12.75">
      <c r="A9" s="212"/>
      <c r="B9" s="212"/>
      <c r="C9" s="212"/>
      <c r="D9" s="209"/>
      <c r="E9" s="210"/>
      <c r="F9" s="212"/>
    </row>
    <row r="10" spans="1:6" ht="12.75">
      <c r="A10" s="213"/>
      <c r="B10" s="213"/>
      <c r="C10" s="213"/>
      <c r="D10" s="3" t="s">
        <v>6</v>
      </c>
      <c r="E10" s="4" t="s">
        <v>7</v>
      </c>
      <c r="F10" s="213"/>
    </row>
    <row r="11" spans="1:6" ht="12.75">
      <c r="A11" s="5">
        <v>1</v>
      </c>
      <c r="B11" s="6">
        <v>2</v>
      </c>
      <c r="C11" s="7">
        <v>3</v>
      </c>
      <c r="D11" s="8">
        <v>4</v>
      </c>
      <c r="E11" s="9">
        <v>5</v>
      </c>
      <c r="F11" s="6">
        <v>6</v>
      </c>
    </row>
    <row r="12" spans="1:6" ht="31.5" customHeight="1">
      <c r="A12" s="16" t="s">
        <v>8</v>
      </c>
      <c r="B12" s="119" t="s">
        <v>238</v>
      </c>
      <c r="C12" s="16" t="s">
        <v>171</v>
      </c>
      <c r="D12" s="111"/>
      <c r="E12" s="111"/>
      <c r="F12" s="111"/>
    </row>
    <row r="13" spans="1:6" ht="38.25" customHeight="1">
      <c r="A13" s="3" t="s">
        <v>11</v>
      </c>
      <c r="B13" s="54" t="s">
        <v>239</v>
      </c>
      <c r="C13" s="3" t="s">
        <v>74</v>
      </c>
      <c r="D13" s="18">
        <f>'т.15(к)'!D16</f>
        <v>0</v>
      </c>
      <c r="E13" s="18">
        <f>'т.15(к)'!E16</f>
        <v>0</v>
      </c>
      <c r="F13" s="18">
        <f>'т.15(к)'!F16</f>
        <v>0</v>
      </c>
    </row>
    <row r="14" spans="1:6" ht="63.75">
      <c r="A14" s="3" t="s">
        <v>13</v>
      </c>
      <c r="B14" s="54" t="s">
        <v>240</v>
      </c>
      <c r="C14" s="3" t="s">
        <v>50</v>
      </c>
      <c r="D14" s="18">
        <f>D12*D13</f>
        <v>0</v>
      </c>
      <c r="E14" s="18">
        <f>E12*E13</f>
        <v>0</v>
      </c>
      <c r="F14" s="18">
        <f>F12*F13</f>
        <v>0</v>
      </c>
    </row>
    <row r="15" spans="1:6" ht="12.75">
      <c r="A15" s="189"/>
      <c r="B15" s="189"/>
      <c r="C15" s="189"/>
      <c r="D15" s="189"/>
      <c r="E15" s="189"/>
      <c r="F15" s="189"/>
    </row>
    <row r="16" spans="1:6" ht="12.75">
      <c r="A16" s="189"/>
      <c r="B16" s="189"/>
      <c r="C16" s="189"/>
      <c r="D16" s="189"/>
      <c r="E16" s="189"/>
      <c r="F16" s="189"/>
    </row>
    <row r="17" spans="1:6" ht="12.75">
      <c r="A17" s="189"/>
      <c r="B17" s="189"/>
      <c r="C17" s="189"/>
      <c r="D17" s="189"/>
      <c r="E17" s="189"/>
      <c r="F17" s="189"/>
    </row>
    <row r="18" spans="1:6" ht="12.75">
      <c r="A18" s="238" t="s">
        <v>173</v>
      </c>
      <c r="B18" s="238"/>
      <c r="C18" s="238"/>
      <c r="D18" s="238"/>
      <c r="E18" s="238"/>
      <c r="F18" s="238"/>
    </row>
    <row r="19" spans="1:6" ht="12.75">
      <c r="A19" s="219"/>
      <c r="B19" s="219"/>
      <c r="C19" s="219"/>
      <c r="D19" s="219"/>
      <c r="E19" s="219"/>
      <c r="F19" s="219"/>
    </row>
    <row r="20" spans="1:6" ht="12.75">
      <c r="A20" s="219"/>
      <c r="B20" s="219"/>
      <c r="C20" s="219"/>
      <c r="D20" s="219"/>
      <c r="E20" s="219"/>
      <c r="F20" s="219"/>
    </row>
    <row r="21" spans="1:6" ht="12.75">
      <c r="A21" s="204" t="s">
        <v>28</v>
      </c>
      <c r="B21" s="204"/>
      <c r="C21" s="204"/>
      <c r="D21" s="204"/>
      <c r="E21" s="204"/>
      <c r="F21" s="204"/>
    </row>
    <row r="22" spans="1:6" ht="12.75">
      <c r="A22" s="204"/>
      <c r="B22" s="204"/>
      <c r="C22" s="204"/>
      <c r="D22" s="204"/>
      <c r="E22" s="204"/>
      <c r="F22" s="204"/>
    </row>
    <row r="23" spans="1:6" ht="12.75">
      <c r="A23" s="204" t="s">
        <v>29</v>
      </c>
      <c r="B23" s="204"/>
      <c r="C23" s="204"/>
      <c r="D23" s="204"/>
      <c r="E23" s="204"/>
      <c r="F23" s="204"/>
    </row>
    <row r="24" spans="1:6" ht="12.75">
      <c r="A24" s="204"/>
      <c r="B24" s="204"/>
      <c r="C24" s="204"/>
      <c r="D24" s="204"/>
      <c r="E24" s="204"/>
      <c r="F24" s="204"/>
    </row>
    <row r="25" spans="1:6" ht="12.75">
      <c r="A25" s="204" t="s">
        <v>30</v>
      </c>
      <c r="B25" s="204"/>
      <c r="C25" s="204"/>
      <c r="D25" s="204"/>
      <c r="E25" s="204"/>
      <c r="F25" s="204"/>
    </row>
  </sheetData>
  <sheetProtection/>
  <mergeCells count="27">
    <mergeCell ref="A20:F20"/>
    <mergeCell ref="A1:F1"/>
    <mergeCell ref="A2:F2"/>
    <mergeCell ref="A3:F3"/>
    <mergeCell ref="A4:F4"/>
    <mergeCell ref="A17:F17"/>
    <mergeCell ref="A19:F19"/>
    <mergeCell ref="A18:F18"/>
    <mergeCell ref="A5:F5"/>
    <mergeCell ref="A6:F6"/>
    <mergeCell ref="A15:F15"/>
    <mergeCell ref="A16:F16"/>
    <mergeCell ref="A7:A10"/>
    <mergeCell ref="B7:B10"/>
    <mergeCell ref="C7:C10"/>
    <mergeCell ref="D7:E9"/>
    <mergeCell ref="F7:F10"/>
    <mergeCell ref="A24:D24"/>
    <mergeCell ref="A25:D25"/>
    <mergeCell ref="E21:F21"/>
    <mergeCell ref="E22:F22"/>
    <mergeCell ref="E23:F23"/>
    <mergeCell ref="E24:F24"/>
    <mergeCell ref="E25:F25"/>
    <mergeCell ref="A23:D23"/>
    <mergeCell ref="A21:D21"/>
    <mergeCell ref="A22:D22"/>
  </mergeCells>
  <printOptions/>
  <pageMargins left="0.7874015748031497" right="0.35433070866141736" top="0.5118110236220472" bottom="0.5118110236220472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4"/>
  <sheetViews>
    <sheetView showZeros="0" zoomScale="75" zoomScaleNormal="75" zoomScaleSheetLayoutView="75" zoomScalePageLayoutView="0" workbookViewId="0" topLeftCell="A1">
      <selection activeCell="C14" sqref="C14"/>
    </sheetView>
  </sheetViews>
  <sheetFormatPr defaultColWidth="9.00390625" defaultRowHeight="12.75"/>
  <cols>
    <col min="1" max="1" width="7.00390625" style="1" customWidth="1"/>
    <col min="2" max="2" width="36.375" style="1" customWidth="1"/>
    <col min="3" max="3" width="17.25390625" style="1" customWidth="1"/>
    <col min="4" max="4" width="15.25390625" style="1" customWidth="1"/>
    <col min="5" max="5" width="18.75390625" style="1" customWidth="1"/>
    <col min="6" max="16384" width="9.125" style="1" customWidth="1"/>
  </cols>
  <sheetData>
    <row r="1" spans="1:5" ht="12.75">
      <c r="A1" s="203" t="s">
        <v>388</v>
      </c>
      <c r="B1" s="203"/>
      <c r="C1" s="203"/>
      <c r="D1" s="203"/>
      <c r="E1" s="203"/>
    </row>
    <row r="2" spans="1:5" ht="18.75">
      <c r="A2" s="217" t="s">
        <v>361</v>
      </c>
      <c r="B2" s="217"/>
      <c r="C2" s="217"/>
      <c r="D2" s="217"/>
      <c r="E2" s="217"/>
    </row>
    <row r="3" spans="1:5" ht="18.75">
      <c r="A3" s="217" t="s">
        <v>178</v>
      </c>
      <c r="B3" s="217"/>
      <c r="C3" s="217"/>
      <c r="D3" s="217"/>
      <c r="E3" s="217"/>
    </row>
    <row r="4" spans="1:5" ht="12.75">
      <c r="A4" s="219" t="s">
        <v>3</v>
      </c>
      <c r="B4" s="219"/>
      <c r="C4" s="219"/>
      <c r="D4" s="219"/>
      <c r="E4" s="219"/>
    </row>
    <row r="5" spans="1:5" ht="12.75" customHeight="1">
      <c r="A5" s="197"/>
      <c r="B5" s="197"/>
      <c r="C5" s="197"/>
      <c r="D5" s="197"/>
      <c r="E5" s="197"/>
    </row>
    <row r="6" spans="1:5" ht="12.75">
      <c r="A6" s="203" t="s">
        <v>135</v>
      </c>
      <c r="B6" s="203"/>
      <c r="C6" s="203"/>
      <c r="D6" s="203"/>
      <c r="E6" s="203"/>
    </row>
    <row r="7" spans="2:5" ht="8.25" customHeight="1">
      <c r="B7" s="246"/>
      <c r="C7" s="246"/>
      <c r="D7" s="246"/>
      <c r="E7" s="246"/>
    </row>
    <row r="8" spans="1:5" s="46" customFormat="1" ht="25.5" customHeight="1">
      <c r="A8" s="266" t="s">
        <v>4</v>
      </c>
      <c r="B8" s="211" t="s">
        <v>5</v>
      </c>
      <c r="C8" s="244" t="s">
        <v>187</v>
      </c>
      <c r="D8" s="245"/>
      <c r="E8" s="211" t="s">
        <v>32</v>
      </c>
    </row>
    <row r="9" spans="1:5" s="46" customFormat="1" ht="12.75">
      <c r="A9" s="267"/>
      <c r="B9" s="213"/>
      <c r="C9" s="3" t="s">
        <v>6</v>
      </c>
      <c r="D9" s="3" t="s">
        <v>7</v>
      </c>
      <c r="E9" s="213"/>
    </row>
    <row r="10" spans="1:5" s="46" customFormat="1" ht="12.75">
      <c r="A10" s="45">
        <v>1</v>
      </c>
      <c r="B10" s="6">
        <v>2</v>
      </c>
      <c r="C10" s="6">
        <v>3</v>
      </c>
      <c r="D10" s="6">
        <v>4</v>
      </c>
      <c r="E10" s="6">
        <v>5</v>
      </c>
    </row>
    <row r="11" spans="1:5" s="46" customFormat="1" ht="24.75" customHeight="1">
      <c r="A11" s="49">
        <v>1</v>
      </c>
      <c r="B11" s="47" t="s">
        <v>179</v>
      </c>
      <c r="C11" s="15">
        <f>SUM(C12:C20)</f>
        <v>0</v>
      </c>
      <c r="D11" s="15">
        <f>SUM(D12:D20)</f>
        <v>0</v>
      </c>
      <c r="E11" s="15">
        <f>SUM(E12:E20)</f>
        <v>0</v>
      </c>
    </row>
    <row r="12" spans="1:5" s="46" customFormat="1" ht="25.5">
      <c r="A12" s="112" t="s">
        <v>190</v>
      </c>
      <c r="B12" s="12" t="s">
        <v>351</v>
      </c>
      <c r="C12" s="19"/>
      <c r="D12" s="19"/>
      <c r="E12" s="19"/>
    </row>
    <row r="13" spans="1:5" s="46" customFormat="1" ht="25.5">
      <c r="A13" s="181" t="s">
        <v>441</v>
      </c>
      <c r="B13" s="12" t="s">
        <v>452</v>
      </c>
      <c r="C13" s="19"/>
      <c r="D13" s="19"/>
      <c r="E13" s="19"/>
    </row>
    <row r="14" spans="1:5" s="46" customFormat="1" ht="38.25">
      <c r="A14" s="181" t="s">
        <v>442</v>
      </c>
      <c r="B14" s="12" t="s">
        <v>453</v>
      </c>
      <c r="C14" s="19"/>
      <c r="D14" s="19"/>
      <c r="E14" s="19"/>
    </row>
    <row r="15" spans="1:5" s="46" customFormat="1" ht="12.75">
      <c r="A15" s="141" t="s">
        <v>191</v>
      </c>
      <c r="B15" s="12" t="s">
        <v>344</v>
      </c>
      <c r="C15" s="13"/>
      <c r="D15" s="13"/>
      <c r="E15" s="13"/>
    </row>
    <row r="16" spans="1:5" s="46" customFormat="1" ht="12.75" customHeight="1">
      <c r="A16" s="141" t="s">
        <v>192</v>
      </c>
      <c r="B16" s="12" t="s">
        <v>345</v>
      </c>
      <c r="C16" s="13"/>
      <c r="D16" s="13"/>
      <c r="E16" s="13"/>
    </row>
    <row r="17" spans="1:5" s="46" customFormat="1" ht="12.75">
      <c r="A17" s="141" t="s">
        <v>193</v>
      </c>
      <c r="B17" s="12" t="s">
        <v>346</v>
      </c>
      <c r="C17" s="13"/>
      <c r="D17" s="13"/>
      <c r="E17" s="13"/>
    </row>
    <row r="18" spans="1:5" s="46" customFormat="1" ht="25.5" customHeight="1">
      <c r="A18" s="142" t="s">
        <v>194</v>
      </c>
      <c r="B18" s="12" t="s">
        <v>347</v>
      </c>
      <c r="C18" s="13"/>
      <c r="D18" s="13"/>
      <c r="E18" s="13"/>
    </row>
    <row r="19" spans="1:5" s="46" customFormat="1" ht="12.75">
      <c r="A19" s="141" t="s">
        <v>195</v>
      </c>
      <c r="B19" s="17" t="s">
        <v>184</v>
      </c>
      <c r="C19" s="13"/>
      <c r="D19" s="13"/>
      <c r="E19" s="13"/>
    </row>
    <row r="20" spans="1:5" s="46" customFormat="1" ht="25.5">
      <c r="A20" s="142" t="s">
        <v>196</v>
      </c>
      <c r="B20" s="17" t="s">
        <v>348</v>
      </c>
      <c r="C20" s="18">
        <f>SUM(C21:C23)</f>
        <v>0</v>
      </c>
      <c r="D20" s="18">
        <f>SUM(D21:D23)</f>
        <v>0</v>
      </c>
      <c r="E20" s="18">
        <f>SUM(E21:E23)</f>
        <v>0</v>
      </c>
    </row>
    <row r="21" spans="1:5" s="46" customFormat="1" ht="38.25">
      <c r="A21" s="141" t="s">
        <v>197</v>
      </c>
      <c r="B21" s="143" t="s">
        <v>349</v>
      </c>
      <c r="C21" s="19"/>
      <c r="D21" s="19"/>
      <c r="E21" s="19"/>
    </row>
    <row r="22" spans="1:5" s="46" customFormat="1" ht="12.75">
      <c r="A22" s="141" t="s">
        <v>198</v>
      </c>
      <c r="B22" s="143" t="s">
        <v>188</v>
      </c>
      <c r="C22" s="13"/>
      <c r="D22" s="13"/>
      <c r="E22" s="13"/>
    </row>
    <row r="23" spans="1:5" s="46" customFormat="1" ht="12.75">
      <c r="A23" s="141" t="s">
        <v>199</v>
      </c>
      <c r="B23" s="143" t="s">
        <v>188</v>
      </c>
      <c r="C23" s="13"/>
      <c r="D23" s="13"/>
      <c r="E23" s="13"/>
    </row>
    <row r="24" spans="1:5" s="46" customFormat="1" ht="12.75">
      <c r="A24" s="252"/>
      <c r="B24" s="252"/>
      <c r="C24" s="252"/>
      <c r="D24" s="252"/>
      <c r="E24" s="252"/>
    </row>
    <row r="25" spans="1:5" s="46" customFormat="1" ht="51.75" customHeight="1">
      <c r="A25" s="240" t="s">
        <v>437</v>
      </c>
      <c r="B25" s="240"/>
      <c r="C25" s="240"/>
      <c r="D25" s="240"/>
      <c r="E25" s="240"/>
    </row>
    <row r="26" spans="1:5" s="46" customFormat="1" ht="33.75" customHeight="1">
      <c r="A26" s="240" t="s">
        <v>186</v>
      </c>
      <c r="B26" s="240"/>
      <c r="C26" s="240"/>
      <c r="D26" s="240"/>
      <c r="E26" s="240"/>
    </row>
    <row r="27" spans="1:5" s="46" customFormat="1" ht="12.75">
      <c r="A27" s="252"/>
      <c r="B27" s="252"/>
      <c r="C27" s="252"/>
      <c r="D27" s="252"/>
      <c r="E27" s="252"/>
    </row>
    <row r="28" spans="1:5" s="46" customFormat="1" ht="12.75">
      <c r="A28" s="252"/>
      <c r="B28" s="252"/>
      <c r="C28" s="252"/>
      <c r="D28" s="252"/>
      <c r="E28" s="252"/>
    </row>
    <row r="29" spans="1:5" s="46" customFormat="1" ht="12.75">
      <c r="A29" s="252"/>
      <c r="B29" s="252"/>
      <c r="C29" s="252"/>
      <c r="D29" s="252"/>
      <c r="E29" s="252"/>
    </row>
    <row r="30" spans="1:5" s="46" customFormat="1" ht="12.75">
      <c r="A30" s="204" t="s">
        <v>28</v>
      </c>
      <c r="B30" s="204"/>
      <c r="C30" s="204"/>
      <c r="D30" s="204"/>
      <c r="E30" s="204"/>
    </row>
    <row r="31" spans="1:5" s="46" customFormat="1" ht="12.75">
      <c r="A31" s="252"/>
      <c r="B31" s="252"/>
      <c r="C31" s="252"/>
      <c r="D31" s="252"/>
      <c r="E31" s="252"/>
    </row>
    <row r="32" spans="1:5" s="46" customFormat="1" ht="12.75">
      <c r="A32" s="204" t="s">
        <v>29</v>
      </c>
      <c r="B32" s="204"/>
      <c r="C32" s="204"/>
      <c r="D32" s="204"/>
      <c r="E32" s="204"/>
    </row>
    <row r="33" spans="1:5" s="46" customFormat="1" ht="12.75">
      <c r="A33" s="252"/>
      <c r="B33" s="252"/>
      <c r="C33" s="252"/>
      <c r="D33" s="252"/>
      <c r="E33" s="252"/>
    </row>
    <row r="34" spans="1:5" s="46" customFormat="1" ht="12.75">
      <c r="A34" s="204" t="s">
        <v>30</v>
      </c>
      <c r="B34" s="204"/>
      <c r="C34" s="204"/>
      <c r="D34" s="204"/>
      <c r="E34" s="204"/>
    </row>
  </sheetData>
  <sheetProtection/>
  <mergeCells count="27">
    <mergeCell ref="A33:C33"/>
    <mergeCell ref="A34:C34"/>
    <mergeCell ref="A5:E5"/>
    <mergeCell ref="A6:E6"/>
    <mergeCell ref="C8:D8"/>
    <mergeCell ref="B7:E7"/>
    <mergeCell ref="A24:E24"/>
    <mergeCell ref="A25:E25"/>
    <mergeCell ref="A26:E26"/>
    <mergeCell ref="B8:B9"/>
    <mergeCell ref="E8:E9"/>
    <mergeCell ref="A27:E27"/>
    <mergeCell ref="A1:E1"/>
    <mergeCell ref="A8:A9"/>
    <mergeCell ref="A2:E2"/>
    <mergeCell ref="A3:E3"/>
    <mergeCell ref="A4:E4"/>
    <mergeCell ref="D32:E32"/>
    <mergeCell ref="D33:E33"/>
    <mergeCell ref="D34:E34"/>
    <mergeCell ref="A28:E28"/>
    <mergeCell ref="A29:E29"/>
    <mergeCell ref="A30:C30"/>
    <mergeCell ref="A31:C31"/>
    <mergeCell ref="D30:E30"/>
    <mergeCell ref="D31:E31"/>
    <mergeCell ref="A32:C32"/>
  </mergeCells>
  <printOptions/>
  <pageMargins left="0.7874015748031497" right="0.35433070866141736" top="0.5118110236220472" bottom="0.5118110236220472" header="0.5118110236220472" footer="0.5118110236220472"/>
  <pageSetup horizontalDpi="600" verticalDpi="600" orientation="portrait" paperSize="9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47"/>
  <sheetViews>
    <sheetView showZeros="0" zoomScale="75" zoomScaleNormal="75" zoomScaleSheetLayoutView="75" zoomScalePageLayoutView="0" workbookViewId="0" topLeftCell="A1">
      <selection activeCell="C19" sqref="C19"/>
    </sheetView>
  </sheetViews>
  <sheetFormatPr defaultColWidth="9.00390625" defaultRowHeight="12.75"/>
  <cols>
    <col min="1" max="1" width="6.875" style="1" customWidth="1"/>
    <col min="2" max="2" width="41.125" style="1" customWidth="1"/>
    <col min="3" max="3" width="19.25390625" style="1" customWidth="1"/>
    <col min="4" max="4" width="20.25390625" style="1" customWidth="1"/>
    <col min="5" max="5" width="21.25390625" style="1" customWidth="1"/>
    <col min="6" max="16384" width="9.125" style="1" customWidth="1"/>
  </cols>
  <sheetData>
    <row r="1" spans="1:5" s="53" customFormat="1" ht="12.75">
      <c r="A1" s="203" t="s">
        <v>389</v>
      </c>
      <c r="B1" s="203"/>
      <c r="C1" s="203"/>
      <c r="D1" s="203"/>
      <c r="E1" s="203"/>
    </row>
    <row r="2" spans="1:5" s="53" customFormat="1" ht="37.5" customHeight="1">
      <c r="A2" s="249" t="s">
        <v>362</v>
      </c>
      <c r="B2" s="249"/>
      <c r="C2" s="249"/>
      <c r="D2" s="249"/>
      <c r="E2" s="249"/>
    </row>
    <row r="3" spans="1:5" s="53" customFormat="1" ht="18.75">
      <c r="A3" s="250" t="s">
        <v>241</v>
      </c>
      <c r="B3" s="250"/>
      <c r="C3" s="250"/>
      <c r="D3" s="250"/>
      <c r="E3" s="250"/>
    </row>
    <row r="4" spans="1:5" s="53" customFormat="1" ht="12.75">
      <c r="A4" s="219" t="s">
        <v>242</v>
      </c>
      <c r="B4" s="219"/>
      <c r="C4" s="219"/>
      <c r="D4" s="219"/>
      <c r="E4" s="219"/>
    </row>
    <row r="5" spans="1:5" s="53" customFormat="1" ht="12.75">
      <c r="A5" s="223" t="s">
        <v>243</v>
      </c>
      <c r="B5" s="223"/>
      <c r="C5" s="223"/>
      <c r="D5" s="223"/>
      <c r="E5" s="223"/>
    </row>
    <row r="6" spans="1:5" s="53" customFormat="1" ht="20.25" customHeight="1">
      <c r="A6" s="248" t="s">
        <v>4</v>
      </c>
      <c r="B6" s="190" t="s">
        <v>5</v>
      </c>
      <c r="C6" s="190" t="s">
        <v>187</v>
      </c>
      <c r="D6" s="190"/>
      <c r="E6" s="190" t="s">
        <v>32</v>
      </c>
    </row>
    <row r="7" spans="1:5" s="53" customFormat="1" ht="18.75" customHeight="1">
      <c r="A7" s="248"/>
      <c r="B7" s="190"/>
      <c r="C7" s="3" t="s">
        <v>6</v>
      </c>
      <c r="D7" s="3" t="s">
        <v>7</v>
      </c>
      <c r="E7" s="190"/>
    </row>
    <row r="8" spans="1:5" s="53" customFormat="1" ht="12.75">
      <c r="A8" s="45">
        <v>1</v>
      </c>
      <c r="B8" s="6">
        <v>2</v>
      </c>
      <c r="C8" s="6">
        <v>3</v>
      </c>
      <c r="D8" s="6">
        <v>4</v>
      </c>
      <c r="E8" s="6">
        <v>5</v>
      </c>
    </row>
    <row r="9" spans="1:5" s="53" customFormat="1" ht="23.25" customHeight="1">
      <c r="A9" s="16" t="s">
        <v>72</v>
      </c>
      <c r="B9" s="47" t="s">
        <v>244</v>
      </c>
      <c r="C9" s="15">
        <f>C10+C11+C12+C15+C16+C19+C20+C21+C22+C23+C24+C25+C26+C31</f>
        <v>0</v>
      </c>
      <c r="D9" s="15">
        <f>D10+D11+D12+D15+D16+D19+D20+D21+D22+D23+D24+D25+D26+D31</f>
        <v>0</v>
      </c>
      <c r="E9" s="15">
        <f>E10+E11+E12+E15+E16+E19+E20+E21+E22+E23+E24+E25+E26+E31</f>
        <v>0</v>
      </c>
    </row>
    <row r="10" spans="1:5" s="53" customFormat="1" ht="25.5">
      <c r="A10" s="16" t="s">
        <v>8</v>
      </c>
      <c r="B10" s="17" t="s">
        <v>261</v>
      </c>
      <c r="C10" s="19"/>
      <c r="D10" s="19"/>
      <c r="E10" s="19"/>
    </row>
    <row r="11" spans="1:5" s="53" customFormat="1" ht="12.75">
      <c r="A11" s="6" t="s">
        <v>11</v>
      </c>
      <c r="B11" s="17" t="s">
        <v>245</v>
      </c>
      <c r="C11" s="13"/>
      <c r="D11" s="13"/>
      <c r="E11" s="13"/>
    </row>
    <row r="12" spans="1:5" s="53" customFormat="1" ht="26.25" customHeight="1">
      <c r="A12" s="6" t="s">
        <v>13</v>
      </c>
      <c r="B12" s="17" t="s">
        <v>257</v>
      </c>
      <c r="C12" s="13"/>
      <c r="D12" s="13"/>
      <c r="E12" s="13"/>
    </row>
    <row r="13" spans="1:5" s="53" customFormat="1" ht="26.25" customHeight="1">
      <c r="A13" s="182" t="s">
        <v>443</v>
      </c>
      <c r="B13" s="17" t="s">
        <v>445</v>
      </c>
      <c r="C13" s="13"/>
      <c r="D13" s="13"/>
      <c r="E13" s="13"/>
    </row>
    <row r="14" spans="1:5" s="53" customFormat="1" ht="26.25" customHeight="1">
      <c r="A14" s="182" t="s">
        <v>444</v>
      </c>
      <c r="B14" s="17" t="s">
        <v>446</v>
      </c>
      <c r="C14" s="13"/>
      <c r="D14" s="13"/>
      <c r="E14" s="13"/>
    </row>
    <row r="15" spans="1:5" s="53" customFormat="1" ht="12.75">
      <c r="A15" s="6" t="s">
        <v>16</v>
      </c>
      <c r="B15" s="17" t="s">
        <v>246</v>
      </c>
      <c r="C15" s="13"/>
      <c r="D15" s="13"/>
      <c r="E15" s="13"/>
    </row>
    <row r="16" spans="1:5" s="53" customFormat="1" ht="25.5" customHeight="1">
      <c r="A16" s="6" t="s">
        <v>18</v>
      </c>
      <c r="B16" s="17" t="s">
        <v>247</v>
      </c>
      <c r="C16" s="13"/>
      <c r="D16" s="13"/>
      <c r="E16" s="13"/>
    </row>
    <row r="17" spans="1:5" s="53" customFormat="1" ht="25.5" customHeight="1">
      <c r="A17" s="6" t="s">
        <v>447</v>
      </c>
      <c r="B17" s="17" t="s">
        <v>449</v>
      </c>
      <c r="C17" s="13"/>
      <c r="D17" s="13"/>
      <c r="E17" s="13"/>
    </row>
    <row r="18" spans="1:5" s="53" customFormat="1" ht="25.5" customHeight="1">
      <c r="A18" s="6" t="s">
        <v>448</v>
      </c>
      <c r="B18" s="17" t="s">
        <v>450</v>
      </c>
      <c r="C18" s="13"/>
      <c r="D18" s="13"/>
      <c r="E18" s="13"/>
    </row>
    <row r="19" spans="1:5" s="53" customFormat="1" ht="12.75">
      <c r="A19" s="6" t="s">
        <v>20</v>
      </c>
      <c r="B19" s="17" t="s">
        <v>246</v>
      </c>
      <c r="C19" s="13"/>
      <c r="D19" s="13"/>
      <c r="E19" s="13"/>
    </row>
    <row r="20" spans="1:5" s="53" customFormat="1" ht="12.75">
      <c r="A20" s="6" t="s">
        <v>22</v>
      </c>
      <c r="B20" s="17" t="s">
        <v>248</v>
      </c>
      <c r="C20" s="13"/>
      <c r="D20" s="13"/>
      <c r="E20" s="13"/>
    </row>
    <row r="21" spans="1:5" s="53" customFormat="1" ht="12.75">
      <c r="A21" s="6" t="s">
        <v>24</v>
      </c>
      <c r="B21" s="17" t="s">
        <v>249</v>
      </c>
      <c r="C21" s="13"/>
      <c r="D21" s="13"/>
      <c r="E21" s="13"/>
    </row>
    <row r="22" spans="1:5" s="53" customFormat="1" ht="12.75">
      <c r="A22" s="6" t="s">
        <v>87</v>
      </c>
      <c r="B22" s="17" t="s">
        <v>250</v>
      </c>
      <c r="C22" s="13"/>
      <c r="D22" s="13"/>
      <c r="E22" s="13"/>
    </row>
    <row r="23" spans="1:5" s="53" customFormat="1" ht="12.75">
      <c r="A23" s="6" t="s">
        <v>107</v>
      </c>
      <c r="B23" s="17" t="s">
        <v>251</v>
      </c>
      <c r="C23" s="13"/>
      <c r="D23" s="13"/>
      <c r="E23" s="13"/>
    </row>
    <row r="24" spans="1:5" s="53" customFormat="1" ht="12.75">
      <c r="A24" s="6" t="s">
        <v>108</v>
      </c>
      <c r="B24" s="17" t="s">
        <v>252</v>
      </c>
      <c r="C24" s="13"/>
      <c r="D24" s="13"/>
      <c r="E24" s="13"/>
    </row>
    <row r="25" spans="1:5" s="53" customFormat="1" ht="25.5">
      <c r="A25" s="6" t="s">
        <v>110</v>
      </c>
      <c r="B25" s="17" t="s">
        <v>253</v>
      </c>
      <c r="C25" s="13"/>
      <c r="D25" s="13"/>
      <c r="E25" s="13"/>
    </row>
    <row r="26" spans="1:5" s="53" customFormat="1" ht="26.25" customHeight="1">
      <c r="A26" s="216" t="s">
        <v>112</v>
      </c>
      <c r="B26" s="17" t="s">
        <v>258</v>
      </c>
      <c r="C26" s="18">
        <f>SUM(C27:C30)</f>
        <v>0</v>
      </c>
      <c r="D26" s="18">
        <f>SUM(D27:D30)</f>
        <v>0</v>
      </c>
      <c r="E26" s="18">
        <f>SUM(E27:E30)</f>
        <v>0</v>
      </c>
    </row>
    <row r="27" spans="1:5" s="53" customFormat="1" ht="12.75">
      <c r="A27" s="216"/>
      <c r="B27" s="17" t="s">
        <v>259</v>
      </c>
      <c r="C27" s="13"/>
      <c r="D27" s="13"/>
      <c r="E27" s="13"/>
    </row>
    <row r="28" spans="1:5" s="53" customFormat="1" ht="12.75">
      <c r="A28" s="216"/>
      <c r="B28" s="17" t="s">
        <v>188</v>
      </c>
      <c r="C28" s="13"/>
      <c r="D28" s="13"/>
      <c r="E28" s="13"/>
    </row>
    <row r="29" spans="1:5" s="53" customFormat="1" ht="12.75">
      <c r="A29" s="216"/>
      <c r="B29" s="17" t="s">
        <v>188</v>
      </c>
      <c r="C29" s="13"/>
      <c r="D29" s="13"/>
      <c r="E29" s="13"/>
    </row>
    <row r="30" spans="1:5" s="53" customFormat="1" ht="12.75">
      <c r="A30" s="216"/>
      <c r="B30" s="17" t="s">
        <v>188</v>
      </c>
      <c r="C30" s="13"/>
      <c r="D30" s="13"/>
      <c r="E30" s="13"/>
    </row>
    <row r="31" spans="1:5" s="53" customFormat="1" ht="12.75">
      <c r="A31" s="216" t="s">
        <v>114</v>
      </c>
      <c r="B31" s="54" t="s">
        <v>254</v>
      </c>
      <c r="C31" s="13"/>
      <c r="D31" s="13"/>
      <c r="E31" s="13"/>
    </row>
    <row r="32" spans="1:5" s="53" customFormat="1" ht="25.5">
      <c r="A32" s="216"/>
      <c r="B32" s="55" t="s">
        <v>262</v>
      </c>
      <c r="C32" s="19"/>
      <c r="D32" s="19"/>
      <c r="E32" s="19"/>
    </row>
    <row r="33" spans="1:5" s="53" customFormat="1" ht="12.75">
      <c r="A33" s="216" t="s">
        <v>75</v>
      </c>
      <c r="B33" s="17" t="s">
        <v>255</v>
      </c>
      <c r="C33" s="18">
        <f>SUM(C34:C36)</f>
        <v>0</v>
      </c>
      <c r="D33" s="18">
        <f>SUM(D34:D36)</f>
        <v>0</v>
      </c>
      <c r="E33" s="18">
        <f>SUM(E34:E36)</f>
        <v>0</v>
      </c>
    </row>
    <row r="34" spans="1:5" s="53" customFormat="1" ht="25.5">
      <c r="A34" s="216"/>
      <c r="B34" s="48" t="s">
        <v>318</v>
      </c>
      <c r="C34" s="13"/>
      <c r="D34" s="13"/>
      <c r="E34" s="13"/>
    </row>
    <row r="35" spans="1:5" s="53" customFormat="1" ht="12.75">
      <c r="A35" s="216"/>
      <c r="B35" s="39" t="s">
        <v>256</v>
      </c>
      <c r="C35" s="13"/>
      <c r="D35" s="13"/>
      <c r="E35" s="13"/>
    </row>
    <row r="36" spans="1:5" s="53" customFormat="1" ht="12.75">
      <c r="A36" s="216"/>
      <c r="B36" s="48" t="s">
        <v>188</v>
      </c>
      <c r="C36" s="13"/>
      <c r="D36" s="13"/>
      <c r="E36" s="13"/>
    </row>
    <row r="37" spans="1:6" s="53" customFormat="1" ht="12.75">
      <c r="A37" s="189"/>
      <c r="B37" s="189"/>
      <c r="C37" s="189"/>
      <c r="D37" s="189"/>
      <c r="E37" s="189"/>
      <c r="F37" s="189"/>
    </row>
    <row r="38" spans="1:6" s="53" customFormat="1" ht="12.75">
      <c r="A38" s="189"/>
      <c r="B38" s="189"/>
      <c r="C38" s="189"/>
      <c r="D38" s="189"/>
      <c r="E38" s="189"/>
      <c r="F38" s="189"/>
    </row>
    <row r="39" spans="1:6" s="53" customFormat="1" ht="44.25" customHeight="1">
      <c r="A39" s="247" t="s">
        <v>436</v>
      </c>
      <c r="B39" s="247"/>
      <c r="C39" s="247"/>
      <c r="D39" s="247"/>
      <c r="E39" s="247"/>
      <c r="F39" s="247"/>
    </row>
    <row r="40" spans="1:6" s="53" customFormat="1" ht="12.75">
      <c r="A40" s="236" t="s">
        <v>260</v>
      </c>
      <c r="B40" s="236"/>
      <c r="C40" s="236"/>
      <c r="D40" s="236"/>
      <c r="E40" s="236"/>
      <c r="F40" s="236"/>
    </row>
    <row r="41" spans="1:6" s="53" customFormat="1" ht="12.75">
      <c r="A41" s="236"/>
      <c r="B41" s="236"/>
      <c r="C41" s="236"/>
      <c r="D41" s="236"/>
      <c r="E41" s="236"/>
      <c r="F41" s="236"/>
    </row>
    <row r="42" spans="1:6" s="53" customFormat="1" ht="12.75">
      <c r="A42" s="204"/>
      <c r="B42" s="204"/>
      <c r="C42" s="204"/>
      <c r="D42" s="204"/>
      <c r="E42" s="204"/>
      <c r="F42" s="204"/>
    </row>
    <row r="43" spans="1:6" s="53" customFormat="1" ht="12.75">
      <c r="A43" s="204" t="s">
        <v>28</v>
      </c>
      <c r="B43" s="204"/>
      <c r="C43" s="204"/>
      <c r="D43" s="204"/>
      <c r="E43" s="198"/>
      <c r="F43" s="198"/>
    </row>
    <row r="44" spans="1:6" s="53" customFormat="1" ht="12.75">
      <c r="A44" s="204"/>
      <c r="B44" s="204"/>
      <c r="C44" s="204"/>
      <c r="D44" s="204"/>
      <c r="E44" s="198"/>
      <c r="F44" s="198"/>
    </row>
    <row r="45" spans="1:6" s="53" customFormat="1" ht="12.75">
      <c r="A45" s="204" t="s">
        <v>29</v>
      </c>
      <c r="B45" s="204"/>
      <c r="C45" s="204"/>
      <c r="D45" s="204"/>
      <c r="E45" s="198"/>
      <c r="F45" s="198"/>
    </row>
    <row r="46" spans="1:6" s="53" customFormat="1" ht="12.75">
      <c r="A46" s="204"/>
      <c r="B46" s="204"/>
      <c r="C46" s="204"/>
      <c r="D46" s="204"/>
      <c r="E46" s="198"/>
      <c r="F46" s="198"/>
    </row>
    <row r="47" spans="1:6" s="53" customFormat="1" ht="12.75">
      <c r="A47" s="204" t="s">
        <v>30</v>
      </c>
      <c r="B47" s="204"/>
      <c r="C47" s="204"/>
      <c r="D47" s="204"/>
      <c r="E47" s="198"/>
      <c r="F47" s="198"/>
    </row>
    <row r="48" s="53" customFormat="1" ht="12.75"/>
    <row r="49" s="53" customFormat="1" ht="12.75"/>
    <row r="50" s="53" customFormat="1" ht="12.75"/>
    <row r="51" s="53" customFormat="1" ht="12.75"/>
    <row r="52" s="53" customFormat="1" ht="12.75"/>
    <row r="53" s="53" customFormat="1" ht="12.75"/>
    <row r="54" s="53" customFormat="1" ht="12.75"/>
    <row r="55" s="53" customFormat="1" ht="12.75"/>
    <row r="56" s="53" customFormat="1" ht="12.75"/>
    <row r="57" s="53" customFormat="1" ht="12.75"/>
    <row r="58" s="53" customFormat="1" ht="12.75"/>
    <row r="59" s="53" customFormat="1" ht="12.75"/>
    <row r="60" s="53" customFormat="1" ht="12.75"/>
    <row r="61" s="53" customFormat="1" ht="12.75"/>
    <row r="62" s="53" customFormat="1" ht="12.75"/>
    <row r="63" s="53" customFormat="1" ht="12.75"/>
    <row r="64" s="53" customFormat="1" ht="12.75"/>
    <row r="65" s="53" customFormat="1" ht="12.75"/>
    <row r="66" s="53" customFormat="1" ht="12.75"/>
    <row r="67" s="53" customFormat="1" ht="12.75"/>
    <row r="68" s="53" customFormat="1" ht="12.75"/>
    <row r="69" s="53" customFormat="1" ht="12.75"/>
    <row r="70" s="53" customFormat="1" ht="12.75"/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="53" customFormat="1" ht="12.75"/>
    <row r="77" s="53" customFormat="1" ht="12.75"/>
    <row r="78" s="53" customFormat="1" ht="12.75"/>
    <row r="79" s="53" customFormat="1" ht="12.75"/>
    <row r="80" s="53" customFormat="1" ht="12.75"/>
    <row r="81" s="53" customFormat="1" ht="12.75"/>
    <row r="82" s="53" customFormat="1" ht="12.75"/>
    <row r="83" s="53" customFormat="1" ht="12.75"/>
    <row r="84" s="53" customFormat="1" ht="12.75"/>
    <row r="85" s="53" customFormat="1" ht="12.75"/>
    <row r="86" s="53" customFormat="1" ht="12.75"/>
    <row r="87" s="53" customFormat="1" ht="12.75"/>
    <row r="88" s="53" customFormat="1" ht="12.75"/>
    <row r="89" s="53" customFormat="1" ht="12.75"/>
    <row r="90" s="53" customFormat="1" ht="12.75"/>
    <row r="91" s="53" customFormat="1" ht="12.75"/>
    <row r="92" s="53" customFormat="1" ht="12.75"/>
    <row r="93" s="53" customFormat="1" ht="12.75"/>
    <row r="94" s="53" customFormat="1" ht="12.75"/>
  </sheetData>
  <sheetProtection/>
  <mergeCells count="28">
    <mergeCell ref="A1:E1"/>
    <mergeCell ref="A2:E2"/>
    <mergeCell ref="A3:E3"/>
    <mergeCell ref="A6:A7"/>
    <mergeCell ref="B6:B7"/>
    <mergeCell ref="C6:D6"/>
    <mergeCell ref="E6:E7"/>
    <mergeCell ref="A31:A32"/>
    <mergeCell ref="A33:A36"/>
    <mergeCell ref="A41:F41"/>
    <mergeCell ref="A4:E4"/>
    <mergeCell ref="A5:E5"/>
    <mergeCell ref="A26:A30"/>
    <mergeCell ref="A42:F42"/>
    <mergeCell ref="A43:D43"/>
    <mergeCell ref="E43:F43"/>
    <mergeCell ref="A37:F37"/>
    <mergeCell ref="A38:F38"/>
    <mergeCell ref="A39:F39"/>
    <mergeCell ref="A40:F40"/>
    <mergeCell ref="E44:F44"/>
    <mergeCell ref="E45:F45"/>
    <mergeCell ref="E46:F46"/>
    <mergeCell ref="E47:F47"/>
    <mergeCell ref="A44:D44"/>
    <mergeCell ref="A45:D45"/>
    <mergeCell ref="A46:D46"/>
    <mergeCell ref="A47:D47"/>
  </mergeCells>
  <printOptions/>
  <pageMargins left="0.7874015748031497" right="0.35433070866141736" top="0.5118110236220472" bottom="0.5118110236220472" header="0.5118110236220472" footer="0.5118110236220472"/>
  <pageSetup horizontalDpi="600" verticalDpi="600" orientation="portrait" paperSize="9" scale="77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35"/>
  <sheetViews>
    <sheetView showZeros="0" zoomScale="75" zoomScaleNormal="75" zoomScaleSheetLayoutView="75" zoomScalePageLayoutView="0" workbookViewId="0" topLeftCell="A1">
      <selection activeCell="A4" sqref="A4:F4"/>
    </sheetView>
  </sheetViews>
  <sheetFormatPr defaultColWidth="9.00390625" defaultRowHeight="12.75"/>
  <cols>
    <col min="1" max="1" width="6.25390625" style="1" customWidth="1"/>
    <col min="2" max="2" width="36.125" style="1" customWidth="1"/>
    <col min="3" max="3" width="8.125" style="1" customWidth="1"/>
    <col min="4" max="4" width="18.875" style="1" customWidth="1"/>
    <col min="5" max="5" width="17.25390625" style="1" customWidth="1"/>
    <col min="6" max="6" width="23.625" style="1" customWidth="1"/>
    <col min="7" max="16384" width="9.125" style="1" customWidth="1"/>
  </cols>
  <sheetData>
    <row r="1" spans="1:6" s="53" customFormat="1" ht="12.75">
      <c r="A1" s="203" t="s">
        <v>390</v>
      </c>
      <c r="B1" s="203"/>
      <c r="C1" s="203"/>
      <c r="D1" s="203"/>
      <c r="E1" s="203"/>
      <c r="F1" s="203"/>
    </row>
    <row r="2" spans="1:6" s="53" customFormat="1" ht="18.75">
      <c r="A2" s="217" t="s">
        <v>263</v>
      </c>
      <c r="B2" s="217"/>
      <c r="C2" s="217"/>
      <c r="D2" s="217"/>
      <c r="E2" s="217"/>
      <c r="F2" s="217"/>
    </row>
    <row r="3" spans="1:6" s="53" customFormat="1" ht="18.75">
      <c r="A3" s="217" t="s">
        <v>355</v>
      </c>
      <c r="B3" s="217"/>
      <c r="C3" s="217"/>
      <c r="D3" s="217"/>
      <c r="E3" s="217"/>
      <c r="F3" s="217"/>
    </row>
    <row r="4" spans="1:6" s="53" customFormat="1" ht="15.75">
      <c r="A4" s="185" t="s">
        <v>152</v>
      </c>
      <c r="B4" s="185"/>
      <c r="C4" s="185"/>
      <c r="D4" s="185"/>
      <c r="E4" s="185"/>
      <c r="F4" s="185"/>
    </row>
    <row r="5" spans="1:6" s="53" customFormat="1" ht="12.75">
      <c r="A5" s="219" t="s">
        <v>3</v>
      </c>
      <c r="B5" s="219"/>
      <c r="C5" s="219"/>
      <c r="D5" s="219"/>
      <c r="E5" s="219"/>
      <c r="F5" s="219"/>
    </row>
    <row r="6" spans="1:6" s="53" customFormat="1" ht="13.5" customHeight="1">
      <c r="A6" s="251"/>
      <c r="B6" s="251"/>
      <c r="C6" s="251"/>
      <c r="D6" s="251"/>
      <c r="E6" s="251"/>
      <c r="F6" s="251"/>
    </row>
    <row r="7" spans="1:6" s="53" customFormat="1" ht="12.75" customHeight="1">
      <c r="A7" s="211" t="s">
        <v>4</v>
      </c>
      <c r="B7" s="211" t="s">
        <v>5</v>
      </c>
      <c r="C7" s="211" t="s">
        <v>34</v>
      </c>
      <c r="D7" s="205" t="s">
        <v>440</v>
      </c>
      <c r="E7" s="206"/>
      <c r="F7" s="211" t="s">
        <v>32</v>
      </c>
    </row>
    <row r="8" spans="1:6" s="53" customFormat="1" ht="25.5" customHeight="1">
      <c r="A8" s="212"/>
      <c r="B8" s="212"/>
      <c r="C8" s="212"/>
      <c r="D8" s="207"/>
      <c r="E8" s="208"/>
      <c r="F8" s="212"/>
    </row>
    <row r="9" spans="1:6" s="53" customFormat="1" ht="12.75">
      <c r="A9" s="213"/>
      <c r="B9" s="213"/>
      <c r="C9" s="213"/>
      <c r="D9" s="3" t="s">
        <v>6</v>
      </c>
      <c r="E9" s="4" t="s">
        <v>7</v>
      </c>
      <c r="F9" s="213"/>
    </row>
    <row r="10" spans="1:6" s="53" customFormat="1" ht="12.75">
      <c r="A10" s="5">
        <v>1</v>
      </c>
      <c r="B10" s="6">
        <v>2</v>
      </c>
      <c r="C10" s="7">
        <v>3</v>
      </c>
      <c r="D10" s="8">
        <v>4</v>
      </c>
      <c r="E10" s="9">
        <v>5</v>
      </c>
      <c r="F10" s="6">
        <v>6</v>
      </c>
    </row>
    <row r="11" spans="1:6" s="53" customFormat="1" ht="33.75" customHeight="1">
      <c r="A11" s="190" t="s">
        <v>8</v>
      </c>
      <c r="B11" s="47" t="s">
        <v>264</v>
      </c>
      <c r="C11" s="16" t="s">
        <v>50</v>
      </c>
      <c r="D11" s="15">
        <f>'т.28(к)'!D22</f>
        <v>0</v>
      </c>
      <c r="E11" s="15">
        <f>'т.28(к)'!E22</f>
        <v>0</v>
      </c>
      <c r="F11" s="15">
        <f>'т.28(к)'!F22</f>
        <v>0</v>
      </c>
    </row>
    <row r="12" spans="1:6" s="53" customFormat="1" ht="25.5">
      <c r="A12" s="190"/>
      <c r="B12" s="17" t="s">
        <v>279</v>
      </c>
      <c r="C12" s="16" t="s">
        <v>50</v>
      </c>
      <c r="D12" s="19"/>
      <c r="E12" s="19"/>
      <c r="F12" s="19"/>
    </row>
    <row r="13" spans="1:6" s="53" customFormat="1" ht="12.75">
      <c r="A13" s="216" t="s">
        <v>11</v>
      </c>
      <c r="B13" s="17" t="s">
        <v>265</v>
      </c>
      <c r="C13" s="3" t="s">
        <v>50</v>
      </c>
      <c r="D13" s="13"/>
      <c r="E13" s="13"/>
      <c r="F13" s="13"/>
    </row>
    <row r="14" spans="1:6" s="53" customFormat="1" ht="25.5">
      <c r="A14" s="216"/>
      <c r="B14" s="47" t="s">
        <v>280</v>
      </c>
      <c r="C14" s="16" t="s">
        <v>50</v>
      </c>
      <c r="D14" s="19"/>
      <c r="E14" s="19"/>
      <c r="F14" s="19"/>
    </row>
    <row r="15" spans="1:6" s="53" customFormat="1" ht="12.75">
      <c r="A15" s="6" t="s">
        <v>13</v>
      </c>
      <c r="B15" s="17" t="s">
        <v>266</v>
      </c>
      <c r="C15" s="6" t="s">
        <v>50</v>
      </c>
      <c r="D15" s="144"/>
      <c r="E15" s="144"/>
      <c r="F15" s="144"/>
    </row>
    <row r="16" spans="1:6" s="53" customFormat="1" ht="12.75">
      <c r="A16" s="6" t="s">
        <v>16</v>
      </c>
      <c r="B16" s="17" t="s">
        <v>267</v>
      </c>
      <c r="C16" s="6" t="s">
        <v>50</v>
      </c>
      <c r="D16" s="144"/>
      <c r="E16" s="144"/>
      <c r="F16" s="144"/>
    </row>
    <row r="17" spans="1:6" s="53" customFormat="1" ht="12.75">
      <c r="A17" s="6" t="s">
        <v>18</v>
      </c>
      <c r="B17" s="17" t="s">
        <v>268</v>
      </c>
      <c r="C17" s="6" t="s">
        <v>50</v>
      </c>
      <c r="D17" s="144"/>
      <c r="E17" s="144"/>
      <c r="F17" s="144"/>
    </row>
    <row r="18" spans="1:6" s="53" customFormat="1" ht="12.75">
      <c r="A18" s="6" t="s">
        <v>20</v>
      </c>
      <c r="B18" s="17" t="s">
        <v>269</v>
      </c>
      <c r="C18" s="6" t="s">
        <v>50</v>
      </c>
      <c r="D18" s="144"/>
      <c r="E18" s="144"/>
      <c r="F18" s="144"/>
    </row>
    <row r="19" spans="1:6" s="53" customFormat="1" ht="12.75">
      <c r="A19" s="6" t="s">
        <v>22</v>
      </c>
      <c r="B19" s="17" t="s">
        <v>270</v>
      </c>
      <c r="C19" s="6" t="s">
        <v>50</v>
      </c>
      <c r="D19" s="144"/>
      <c r="E19" s="144"/>
      <c r="F19" s="144"/>
    </row>
    <row r="20" spans="1:6" s="53" customFormat="1" ht="12.75">
      <c r="A20" s="216" t="s">
        <v>24</v>
      </c>
      <c r="B20" s="17" t="s">
        <v>271</v>
      </c>
      <c r="C20" s="6" t="s">
        <v>218</v>
      </c>
      <c r="D20" s="62">
        <f>SUM(D21:D25)</f>
        <v>0</v>
      </c>
      <c r="E20" s="62">
        <f>SUM(E21:E25)</f>
        <v>0</v>
      </c>
      <c r="F20" s="62">
        <f>SUM(F21:F25)</f>
        <v>0</v>
      </c>
    </row>
    <row r="21" spans="1:6" s="53" customFormat="1" ht="25.5">
      <c r="A21" s="216"/>
      <c r="B21" s="47" t="s">
        <v>281</v>
      </c>
      <c r="C21" s="16" t="s">
        <v>218</v>
      </c>
      <c r="D21" s="19"/>
      <c r="E21" s="19"/>
      <c r="F21" s="19"/>
    </row>
    <row r="22" spans="1:6" s="53" customFormat="1" ht="12.75">
      <c r="A22" s="216"/>
      <c r="B22" s="17" t="s">
        <v>272</v>
      </c>
      <c r="C22" s="3" t="s">
        <v>218</v>
      </c>
      <c r="D22" s="144"/>
      <c r="E22" s="144"/>
      <c r="F22" s="144"/>
    </row>
    <row r="23" spans="1:6" s="53" customFormat="1" ht="14.25" customHeight="1">
      <c r="A23" s="216"/>
      <c r="B23" s="17" t="s">
        <v>273</v>
      </c>
      <c r="C23" s="3" t="s">
        <v>50</v>
      </c>
      <c r="D23" s="144"/>
      <c r="E23" s="144"/>
      <c r="F23" s="144"/>
    </row>
    <row r="24" spans="1:6" s="53" customFormat="1" ht="25.5">
      <c r="A24" s="216"/>
      <c r="B24" s="17" t="s">
        <v>274</v>
      </c>
      <c r="C24" s="3" t="s">
        <v>50</v>
      </c>
      <c r="D24" s="144"/>
      <c r="E24" s="144"/>
      <c r="F24" s="144"/>
    </row>
    <row r="25" spans="1:6" s="53" customFormat="1" ht="25.5">
      <c r="A25" s="216"/>
      <c r="B25" s="17" t="s">
        <v>275</v>
      </c>
      <c r="C25" s="3" t="s">
        <v>50</v>
      </c>
      <c r="D25" s="144"/>
      <c r="E25" s="144"/>
      <c r="F25" s="144"/>
    </row>
    <row r="26" spans="1:6" s="53" customFormat="1" ht="12.75">
      <c r="A26" s="216">
        <v>9</v>
      </c>
      <c r="B26" s="17" t="s">
        <v>276</v>
      </c>
      <c r="C26" s="6" t="s">
        <v>50</v>
      </c>
      <c r="D26" s="62">
        <f>D20+D19+D18+D17+D16+D15+D13+D11</f>
        <v>0</v>
      </c>
      <c r="E26" s="62">
        <f>E20+E19+E18+E17+E16+E15+E13+E11</f>
        <v>0</v>
      </c>
      <c r="F26" s="62">
        <f>F20+F19+F18+F17+F16+F15+F13+F11</f>
        <v>0</v>
      </c>
    </row>
    <row r="27" spans="1:6" s="53" customFormat="1" ht="12.75">
      <c r="A27" s="216"/>
      <c r="B27" s="17" t="s">
        <v>277</v>
      </c>
      <c r="C27" s="6" t="s">
        <v>50</v>
      </c>
      <c r="D27" s="144"/>
      <c r="E27" s="62"/>
      <c r="F27" s="144"/>
    </row>
    <row r="28" spans="1:6" s="53" customFormat="1" ht="12.75">
      <c r="A28" s="189"/>
      <c r="B28" s="189"/>
      <c r="C28" s="189"/>
      <c r="D28" s="189"/>
      <c r="E28" s="189"/>
      <c r="F28" s="189"/>
    </row>
    <row r="29" spans="1:6" s="53" customFormat="1" ht="12.75">
      <c r="A29" s="236" t="s">
        <v>278</v>
      </c>
      <c r="B29" s="236"/>
      <c r="C29" s="236"/>
      <c r="D29" s="236"/>
      <c r="E29" s="236"/>
      <c r="F29" s="236"/>
    </row>
    <row r="30" spans="1:6" s="53" customFormat="1" ht="12.75">
      <c r="A30" s="204"/>
      <c r="B30" s="204"/>
      <c r="C30" s="204"/>
      <c r="D30" s="204"/>
      <c r="E30" s="204"/>
      <c r="F30" s="204"/>
    </row>
    <row r="31" spans="1:6" s="53" customFormat="1" ht="12.75">
      <c r="A31" s="204" t="s">
        <v>28</v>
      </c>
      <c r="B31" s="204"/>
      <c r="C31" s="204"/>
      <c r="D31" s="204"/>
      <c r="E31" s="204"/>
      <c r="F31" s="204"/>
    </row>
    <row r="32" spans="1:6" s="53" customFormat="1" ht="12.75">
      <c r="A32" s="204"/>
      <c r="B32" s="204"/>
      <c r="C32" s="204"/>
      <c r="D32" s="204"/>
      <c r="E32" s="204"/>
      <c r="F32" s="204"/>
    </row>
    <row r="33" spans="1:6" s="53" customFormat="1" ht="12.75">
      <c r="A33" s="204" t="s">
        <v>29</v>
      </c>
      <c r="B33" s="204"/>
      <c r="C33" s="204"/>
      <c r="D33" s="204"/>
      <c r="E33" s="204"/>
      <c r="F33" s="204"/>
    </row>
    <row r="34" spans="1:6" s="53" customFormat="1" ht="12.75">
      <c r="A34" s="204"/>
      <c r="B34" s="204"/>
      <c r="C34" s="204"/>
      <c r="D34" s="204"/>
      <c r="E34" s="204"/>
      <c r="F34" s="204"/>
    </row>
    <row r="35" spans="1:6" s="53" customFormat="1" ht="12.75">
      <c r="A35" s="204" t="s">
        <v>30</v>
      </c>
      <c r="B35" s="204"/>
      <c r="C35" s="204"/>
      <c r="D35" s="204"/>
      <c r="E35" s="204"/>
      <c r="F35" s="204"/>
    </row>
    <row r="36" s="53" customFormat="1" ht="12.75"/>
    <row r="37" s="53" customFormat="1" ht="12.75"/>
    <row r="38" s="53" customFormat="1" ht="12.75"/>
  </sheetData>
  <sheetProtection/>
  <mergeCells count="28">
    <mergeCell ref="A31:D31"/>
    <mergeCell ref="E31:F31"/>
    <mergeCell ref="B7:B9"/>
    <mergeCell ref="C7:C9"/>
    <mergeCell ref="D7:E8"/>
    <mergeCell ref="F7:F9"/>
    <mergeCell ref="A35:D35"/>
    <mergeCell ref="E35:F35"/>
    <mergeCell ref="A32:D32"/>
    <mergeCell ref="A33:D33"/>
    <mergeCell ref="A34:D34"/>
    <mergeCell ref="E32:F32"/>
    <mergeCell ref="E33:F33"/>
    <mergeCell ref="E34:F34"/>
    <mergeCell ref="A1:F1"/>
    <mergeCell ref="A2:F2"/>
    <mergeCell ref="A3:F3"/>
    <mergeCell ref="A4:F4"/>
    <mergeCell ref="A5:F5"/>
    <mergeCell ref="A6:F6"/>
    <mergeCell ref="A29:F29"/>
    <mergeCell ref="A30:F30"/>
    <mergeCell ref="A28:F28"/>
    <mergeCell ref="A11:A12"/>
    <mergeCell ref="A13:A14"/>
    <mergeCell ref="A20:A25"/>
    <mergeCell ref="A26:A27"/>
    <mergeCell ref="A7:A9"/>
  </mergeCells>
  <printOptions/>
  <pageMargins left="0.7874015748031497" right="0.35433070866141736" top="0.5118110236220472" bottom="0.5118110236220472" header="0.5118110236220472" footer="0.5118110236220472"/>
  <pageSetup horizontalDpi="600" verticalDpi="600" orientation="portrait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5"/>
  <sheetViews>
    <sheetView showZeros="0" zoomScale="80" zoomScaleNormal="80" zoomScaleSheetLayoutView="75" zoomScalePageLayoutView="0" workbookViewId="0" topLeftCell="A1">
      <selection activeCell="A3" sqref="A3:F3"/>
    </sheetView>
  </sheetViews>
  <sheetFormatPr defaultColWidth="9.00390625" defaultRowHeight="12.75"/>
  <cols>
    <col min="1" max="1" width="6.00390625" style="1" customWidth="1"/>
    <col min="2" max="2" width="33.25390625" style="1" customWidth="1"/>
    <col min="3" max="3" width="8.125" style="1" customWidth="1"/>
    <col min="4" max="4" width="15.00390625" style="1" customWidth="1"/>
    <col min="5" max="5" width="14.875" style="1" customWidth="1"/>
    <col min="6" max="6" width="14.00390625" style="1" customWidth="1"/>
    <col min="7" max="16384" width="9.125" style="1" customWidth="1"/>
  </cols>
  <sheetData>
    <row r="1" spans="1:6" ht="12.75">
      <c r="A1" s="203" t="s">
        <v>391</v>
      </c>
      <c r="B1" s="203"/>
      <c r="C1" s="203"/>
      <c r="D1" s="203"/>
      <c r="E1" s="203"/>
      <c r="F1" s="203"/>
    </row>
    <row r="2" spans="1:6" ht="18.75">
      <c r="A2" s="217" t="s">
        <v>283</v>
      </c>
      <c r="B2" s="217"/>
      <c r="C2" s="217"/>
      <c r="D2" s="217"/>
      <c r="E2" s="217"/>
      <c r="F2" s="217"/>
    </row>
    <row r="3" spans="1:6" ht="18.75">
      <c r="A3" s="217" t="s">
        <v>358</v>
      </c>
      <c r="B3" s="217"/>
      <c r="C3" s="217"/>
      <c r="D3" s="217"/>
      <c r="E3" s="217"/>
      <c r="F3" s="217"/>
    </row>
    <row r="4" spans="1:6" ht="15.75">
      <c r="A4" s="254" t="s">
        <v>284</v>
      </c>
      <c r="B4" s="254"/>
      <c r="C4" s="254"/>
      <c r="D4" s="254"/>
      <c r="E4" s="254"/>
      <c r="F4" s="254"/>
    </row>
    <row r="5" spans="1:6" ht="12.75">
      <c r="A5" s="219" t="s">
        <v>3</v>
      </c>
      <c r="B5" s="219"/>
      <c r="C5" s="219"/>
      <c r="D5" s="219"/>
      <c r="E5" s="219"/>
      <c r="F5" s="219"/>
    </row>
    <row r="6" spans="1:6" ht="15.75">
      <c r="A6" s="253"/>
      <c r="B6" s="253"/>
      <c r="C6" s="253"/>
      <c r="D6" s="253"/>
      <c r="E6" s="253"/>
      <c r="F6" s="253"/>
    </row>
    <row r="7" spans="1:6" s="2" customFormat="1" ht="31.5" customHeight="1">
      <c r="A7" s="211" t="s">
        <v>4</v>
      </c>
      <c r="B7" s="211" t="s">
        <v>5</v>
      </c>
      <c r="C7" s="211" t="s">
        <v>34</v>
      </c>
      <c r="D7" s="205" t="s">
        <v>33</v>
      </c>
      <c r="E7" s="206"/>
      <c r="F7" s="211" t="s">
        <v>32</v>
      </c>
    </row>
    <row r="8" spans="1:6" s="2" customFormat="1" ht="12.75">
      <c r="A8" s="212"/>
      <c r="B8" s="212"/>
      <c r="C8" s="212"/>
      <c r="D8" s="207"/>
      <c r="E8" s="208"/>
      <c r="F8" s="212"/>
    </row>
    <row r="9" spans="1:6" s="2" customFormat="1" ht="12.75">
      <c r="A9" s="213"/>
      <c r="B9" s="213"/>
      <c r="C9" s="213"/>
      <c r="D9" s="3" t="s">
        <v>6</v>
      </c>
      <c r="E9" s="4" t="s">
        <v>7</v>
      </c>
      <c r="F9" s="213"/>
    </row>
    <row r="10" spans="1:6" s="2" customFormat="1" ht="12.75">
      <c r="A10" s="5">
        <v>1</v>
      </c>
      <c r="B10" s="6">
        <v>2</v>
      </c>
      <c r="C10" s="7">
        <v>3</v>
      </c>
      <c r="D10" s="8">
        <v>4</v>
      </c>
      <c r="E10" s="9">
        <v>5</v>
      </c>
      <c r="F10" s="6">
        <v>6</v>
      </c>
    </row>
    <row r="11" spans="1:6" s="2" customFormat="1" ht="27.75" customHeight="1">
      <c r="A11" s="216" t="s">
        <v>299</v>
      </c>
      <c r="B11" s="47" t="s">
        <v>285</v>
      </c>
      <c r="C11" s="16" t="s">
        <v>50</v>
      </c>
      <c r="D11" s="15">
        <f>SUM(D12:D13)</f>
        <v>0</v>
      </c>
      <c r="E11" s="15">
        <f>SUM(E12:E13)</f>
        <v>0</v>
      </c>
      <c r="F11" s="15">
        <f>SUM(F12:F13)</f>
        <v>0</v>
      </c>
    </row>
    <row r="12" spans="1:6" s="2" customFormat="1" ht="48.75" customHeight="1">
      <c r="A12" s="216"/>
      <c r="B12" s="17" t="s">
        <v>297</v>
      </c>
      <c r="C12" s="3" t="s">
        <v>50</v>
      </c>
      <c r="D12" s="13"/>
      <c r="E12" s="13"/>
      <c r="F12" s="13"/>
    </row>
    <row r="13" spans="1:6" s="2" customFormat="1" ht="12.75">
      <c r="A13" s="216"/>
      <c r="B13" s="17" t="s">
        <v>286</v>
      </c>
      <c r="C13" s="3" t="s">
        <v>50</v>
      </c>
      <c r="D13" s="13"/>
      <c r="E13" s="13"/>
      <c r="F13" s="13"/>
    </row>
    <row r="14" spans="1:6" s="2" customFormat="1" ht="38.25">
      <c r="A14" s="6" t="s">
        <v>75</v>
      </c>
      <c r="B14" s="17" t="s">
        <v>298</v>
      </c>
      <c r="C14" s="3" t="s">
        <v>50</v>
      </c>
      <c r="D14" s="18">
        <f>SUM(D15:D21)</f>
        <v>0</v>
      </c>
      <c r="E14" s="18">
        <f>SUM(E15:E21)</f>
        <v>0</v>
      </c>
      <c r="F14" s="18">
        <f>SUM(F15:F21)</f>
        <v>0</v>
      </c>
    </row>
    <row r="15" spans="1:6" s="2" customFormat="1" ht="48.75" customHeight="1">
      <c r="A15" s="6" t="s">
        <v>8</v>
      </c>
      <c r="B15" s="17" t="s">
        <v>287</v>
      </c>
      <c r="C15" s="3" t="s">
        <v>50</v>
      </c>
      <c r="D15" s="18">
        <f>'т.21(к)'!B13</f>
        <v>0</v>
      </c>
      <c r="E15" s="18">
        <f>'т.21(к)'!C13</f>
        <v>0</v>
      </c>
      <c r="F15" s="18">
        <f>'т.21(к)'!D13</f>
        <v>0</v>
      </c>
    </row>
    <row r="16" spans="1:6" s="2" customFormat="1" ht="25.5">
      <c r="A16" s="6" t="s">
        <v>11</v>
      </c>
      <c r="B16" s="17" t="s">
        <v>288</v>
      </c>
      <c r="C16" s="3" t="s">
        <v>50</v>
      </c>
      <c r="D16" s="13"/>
      <c r="E16" s="13"/>
      <c r="F16" s="13"/>
    </row>
    <row r="17" spans="1:6" s="2" customFormat="1" ht="29.25" customHeight="1">
      <c r="A17" s="6" t="s">
        <v>13</v>
      </c>
      <c r="B17" s="17" t="s">
        <v>289</v>
      </c>
      <c r="C17" s="3" t="s">
        <v>50</v>
      </c>
      <c r="D17" s="13"/>
      <c r="E17" s="13"/>
      <c r="F17" s="13"/>
    </row>
    <row r="18" spans="1:6" s="2" customFormat="1" ht="26.25" customHeight="1">
      <c r="A18" s="6" t="s">
        <v>16</v>
      </c>
      <c r="B18" s="17" t="s">
        <v>290</v>
      </c>
      <c r="C18" s="3" t="s">
        <v>50</v>
      </c>
      <c r="D18" s="13"/>
      <c r="E18" s="13"/>
      <c r="F18" s="13"/>
    </row>
    <row r="19" spans="1:6" s="2" customFormat="1" ht="12.75">
      <c r="A19" s="6" t="s">
        <v>18</v>
      </c>
      <c r="B19" s="17" t="s">
        <v>291</v>
      </c>
      <c r="C19" s="3" t="s">
        <v>50</v>
      </c>
      <c r="D19" s="13"/>
      <c r="E19" s="13"/>
      <c r="F19" s="13"/>
    </row>
    <row r="20" spans="1:6" s="2" customFormat="1" ht="32.25" customHeight="1">
      <c r="A20" s="6" t="s">
        <v>20</v>
      </c>
      <c r="B20" s="17" t="s">
        <v>292</v>
      </c>
      <c r="C20" s="3" t="s">
        <v>50</v>
      </c>
      <c r="D20" s="13"/>
      <c r="E20" s="13"/>
      <c r="F20" s="13"/>
    </row>
    <row r="21" spans="1:6" s="2" customFormat="1" ht="27" customHeight="1">
      <c r="A21" s="6" t="s">
        <v>22</v>
      </c>
      <c r="B21" s="17" t="s">
        <v>293</v>
      </c>
      <c r="C21" s="3" t="s">
        <v>50</v>
      </c>
      <c r="D21" s="13"/>
      <c r="E21" s="13"/>
      <c r="F21" s="13"/>
    </row>
    <row r="22" spans="1:6" s="2" customFormat="1" ht="12.75">
      <c r="A22" s="6" t="s">
        <v>294</v>
      </c>
      <c r="B22" s="17" t="s">
        <v>295</v>
      </c>
      <c r="C22" s="3" t="s">
        <v>50</v>
      </c>
      <c r="D22" s="18">
        <f>D11-D14</f>
        <v>0</v>
      </c>
      <c r="E22" s="18">
        <f>E11-E14</f>
        <v>0</v>
      </c>
      <c r="F22" s="18">
        <f>F11-F14</f>
        <v>0</v>
      </c>
    </row>
    <row r="23" spans="1:6" s="2" customFormat="1" ht="12.75">
      <c r="A23" s="189"/>
      <c r="B23" s="189"/>
      <c r="C23" s="189"/>
      <c r="D23" s="189"/>
      <c r="E23" s="189"/>
      <c r="F23" s="189"/>
    </row>
    <row r="24" spans="1:6" s="2" customFormat="1" ht="12.75">
      <c r="A24" s="189"/>
      <c r="B24" s="189"/>
      <c r="C24" s="189"/>
      <c r="D24" s="189"/>
      <c r="E24" s="189"/>
      <c r="F24" s="189"/>
    </row>
    <row r="25" spans="1:6" s="2" customFormat="1" ht="12.75">
      <c r="A25" s="236" t="s">
        <v>26</v>
      </c>
      <c r="B25" s="236"/>
      <c r="C25" s="236"/>
      <c r="D25" s="236"/>
      <c r="E25" s="236"/>
      <c r="F25" s="236"/>
    </row>
    <row r="26" spans="1:6" s="2" customFormat="1" ht="12.75">
      <c r="A26" s="236" t="s">
        <v>296</v>
      </c>
      <c r="B26" s="236"/>
      <c r="C26" s="236"/>
      <c r="D26" s="236"/>
      <c r="E26" s="236"/>
      <c r="F26" s="236"/>
    </row>
    <row r="27" spans="1:6" s="2" customFormat="1" ht="12.75">
      <c r="A27" s="236" t="s">
        <v>300</v>
      </c>
      <c r="B27" s="236"/>
      <c r="C27" s="236"/>
      <c r="D27" s="236"/>
      <c r="E27" s="236"/>
      <c r="F27" s="236"/>
    </row>
    <row r="28" spans="1:6" s="2" customFormat="1" ht="12.75">
      <c r="A28" s="204"/>
      <c r="B28" s="204"/>
      <c r="C28" s="204"/>
      <c r="D28" s="204"/>
      <c r="E28" s="204"/>
      <c r="F28" s="204"/>
    </row>
    <row r="29" spans="1:6" s="2" customFormat="1" ht="12.75">
      <c r="A29" s="204"/>
      <c r="B29" s="204"/>
      <c r="C29" s="204"/>
      <c r="D29" s="204"/>
      <c r="E29" s="204"/>
      <c r="F29" s="204"/>
    </row>
    <row r="30" spans="1:6" s="2" customFormat="1" ht="12.75">
      <c r="A30" s="204" t="s">
        <v>28</v>
      </c>
      <c r="B30" s="204"/>
      <c r="C30" s="204"/>
      <c r="D30" s="204"/>
      <c r="E30" s="198"/>
      <c r="F30" s="198"/>
    </row>
    <row r="31" spans="1:6" s="2" customFormat="1" ht="12.75">
      <c r="A31" s="204"/>
      <c r="B31" s="204"/>
      <c r="C31" s="204"/>
      <c r="D31" s="204"/>
      <c r="E31" s="198"/>
      <c r="F31" s="198"/>
    </row>
    <row r="32" spans="1:6" s="2" customFormat="1" ht="12.75">
      <c r="A32" s="204" t="s">
        <v>29</v>
      </c>
      <c r="B32" s="204"/>
      <c r="C32" s="204"/>
      <c r="D32" s="204"/>
      <c r="E32" s="198"/>
      <c r="F32" s="198"/>
    </row>
    <row r="33" spans="1:6" s="2" customFormat="1" ht="12.75">
      <c r="A33" s="204"/>
      <c r="B33" s="204"/>
      <c r="C33" s="204"/>
      <c r="D33" s="204"/>
      <c r="E33" s="198"/>
      <c r="F33" s="198"/>
    </row>
    <row r="34" spans="1:6" s="2" customFormat="1" ht="12.75">
      <c r="A34" s="204" t="s">
        <v>30</v>
      </c>
      <c r="B34" s="204"/>
      <c r="C34" s="204"/>
      <c r="D34" s="204"/>
      <c r="E34" s="198"/>
      <c r="F34" s="198"/>
    </row>
    <row r="35" spans="5:6" s="2" customFormat="1" ht="12.75">
      <c r="E35" s="198"/>
      <c r="F35" s="198"/>
    </row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</sheetData>
  <sheetProtection/>
  <mergeCells count="30">
    <mergeCell ref="A23:F23"/>
    <mergeCell ref="A24:F24"/>
    <mergeCell ref="A32:D32"/>
    <mergeCell ref="A34:D34"/>
    <mergeCell ref="E30:F30"/>
    <mergeCell ref="E32:F32"/>
    <mergeCell ref="E34:F34"/>
    <mergeCell ref="A31:D31"/>
    <mergeCell ref="A33:D33"/>
    <mergeCell ref="E31:F31"/>
    <mergeCell ref="A29:F29"/>
    <mergeCell ref="A30:D30"/>
    <mergeCell ref="A1:F1"/>
    <mergeCell ref="A2:F2"/>
    <mergeCell ref="A3:F3"/>
    <mergeCell ref="A4:F4"/>
    <mergeCell ref="A11:A13"/>
    <mergeCell ref="A25:F25"/>
    <mergeCell ref="A26:F26"/>
    <mergeCell ref="A28:F28"/>
    <mergeCell ref="E35:F35"/>
    <mergeCell ref="A5:F5"/>
    <mergeCell ref="A6:F6"/>
    <mergeCell ref="A7:A9"/>
    <mergeCell ref="B7:B9"/>
    <mergeCell ref="C7:C9"/>
    <mergeCell ref="D7:E8"/>
    <mergeCell ref="F7:F9"/>
    <mergeCell ref="A27:F27"/>
    <mergeCell ref="E33:F33"/>
  </mergeCells>
  <printOptions/>
  <pageMargins left="0.7874015748031497" right="0.35433070866141736" top="0.5118110236220472" bottom="0.5118110236220472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40"/>
  <sheetViews>
    <sheetView showZeros="0" zoomScale="75" zoomScaleNormal="75" zoomScaleSheetLayoutView="100" zoomScalePageLayoutView="0" workbookViewId="0" topLeftCell="A1">
      <selection activeCell="A2" sqref="A2:F2"/>
    </sheetView>
  </sheetViews>
  <sheetFormatPr defaultColWidth="9.00390625" defaultRowHeight="12.75"/>
  <cols>
    <col min="1" max="1" width="6.125" style="1" customWidth="1"/>
    <col min="2" max="2" width="43.625" style="1" customWidth="1"/>
    <col min="3" max="3" width="10.625" style="1" customWidth="1"/>
    <col min="4" max="4" width="19.375" style="1" customWidth="1"/>
    <col min="5" max="5" width="15.125" style="1" customWidth="1"/>
    <col min="6" max="6" width="18.75390625" style="1" customWidth="1"/>
    <col min="7" max="16384" width="9.125" style="1" customWidth="1"/>
  </cols>
  <sheetData>
    <row r="1" spans="1:6" ht="12.75">
      <c r="A1" s="203" t="s">
        <v>392</v>
      </c>
      <c r="B1" s="203"/>
      <c r="C1" s="203"/>
      <c r="D1" s="203"/>
      <c r="E1" s="203"/>
      <c r="F1" s="203"/>
    </row>
    <row r="2" spans="1:6" ht="34.5" customHeight="1">
      <c r="A2" s="249" t="s">
        <v>363</v>
      </c>
      <c r="B2" s="249"/>
      <c r="C2" s="249"/>
      <c r="D2" s="249"/>
      <c r="E2" s="249"/>
      <c r="F2" s="249"/>
    </row>
    <row r="3" spans="1:6" ht="15.75">
      <c r="A3" s="185" t="s">
        <v>152</v>
      </c>
      <c r="B3" s="185"/>
      <c r="C3" s="185"/>
      <c r="D3" s="185"/>
      <c r="E3" s="185"/>
      <c r="F3" s="185"/>
    </row>
    <row r="4" spans="1:6" ht="12.75">
      <c r="A4" s="219" t="s">
        <v>3</v>
      </c>
      <c r="B4" s="219"/>
      <c r="C4" s="219"/>
      <c r="D4" s="219"/>
      <c r="E4" s="219"/>
      <c r="F4" s="219"/>
    </row>
    <row r="5" spans="1:6" ht="15.75">
      <c r="A5" s="251"/>
      <c r="B5" s="251"/>
      <c r="C5" s="251"/>
      <c r="D5" s="251"/>
      <c r="E5" s="251"/>
      <c r="F5" s="251"/>
    </row>
    <row r="6" spans="1:6" s="2" customFormat="1" ht="12.75" customHeight="1">
      <c r="A6" s="211" t="s">
        <v>4</v>
      </c>
      <c r="B6" s="211" t="s">
        <v>5</v>
      </c>
      <c r="C6" s="211" t="s">
        <v>34</v>
      </c>
      <c r="D6" s="205" t="s">
        <v>33</v>
      </c>
      <c r="E6" s="206"/>
      <c r="F6" s="211" t="s">
        <v>32</v>
      </c>
    </row>
    <row r="7" spans="1:6" s="2" customFormat="1" ht="12.75">
      <c r="A7" s="212"/>
      <c r="B7" s="212"/>
      <c r="C7" s="212"/>
      <c r="D7" s="207"/>
      <c r="E7" s="208"/>
      <c r="F7" s="212"/>
    </row>
    <row r="8" spans="1:6" s="2" customFormat="1" ht="12.75">
      <c r="A8" s="213"/>
      <c r="B8" s="213"/>
      <c r="C8" s="213"/>
      <c r="D8" s="3" t="s">
        <v>6</v>
      </c>
      <c r="E8" s="4" t="s">
        <v>7</v>
      </c>
      <c r="F8" s="213"/>
    </row>
    <row r="9" spans="1:6" s="2" customFormat="1" ht="12.75">
      <c r="A9" s="5">
        <v>1</v>
      </c>
      <c r="B9" s="6">
        <v>2</v>
      </c>
      <c r="C9" s="7">
        <v>3</v>
      </c>
      <c r="D9" s="8">
        <v>4</v>
      </c>
      <c r="E9" s="9">
        <v>5</v>
      </c>
      <c r="F9" s="6">
        <v>6</v>
      </c>
    </row>
    <row r="10" spans="1:6" s="2" customFormat="1" ht="21.75" customHeight="1">
      <c r="A10" s="16" t="s">
        <v>8</v>
      </c>
      <c r="B10" s="162" t="s">
        <v>301</v>
      </c>
      <c r="C10" s="16" t="s">
        <v>117</v>
      </c>
      <c r="D10" s="15">
        <f>'т.1(в)'!D18</f>
        <v>0</v>
      </c>
      <c r="E10" s="160">
        <f>'т.1(в)'!E18</f>
        <v>15.4</v>
      </c>
      <c r="F10" s="160">
        <f>'т.1(в)'!F18</f>
        <v>19.8</v>
      </c>
    </row>
    <row r="11" spans="1:6" s="2" customFormat="1" ht="22.5" customHeight="1">
      <c r="A11" s="3" t="s">
        <v>11</v>
      </c>
      <c r="B11" s="163" t="s">
        <v>302</v>
      </c>
      <c r="C11" s="3" t="s">
        <v>117</v>
      </c>
      <c r="D11" s="159">
        <f>'т.15(к)'!D12</f>
        <v>0</v>
      </c>
      <c r="E11" s="159">
        <f>'т.15(к)'!E12</f>
        <v>0</v>
      </c>
      <c r="F11" s="159">
        <f>'т.15(к)'!F12</f>
        <v>0</v>
      </c>
    </row>
    <row r="12" spans="1:6" s="2" customFormat="1" ht="12.75">
      <c r="A12" s="216" t="s">
        <v>13</v>
      </c>
      <c r="B12" s="165" t="s">
        <v>303</v>
      </c>
      <c r="C12" s="3" t="s">
        <v>218</v>
      </c>
      <c r="D12" s="159" t="e">
        <f>SUM(D13:D14)</f>
        <v>#VALUE!</v>
      </c>
      <c r="E12" s="159">
        <f>SUM(E13:E14)</f>
        <v>49.6</v>
      </c>
      <c r="F12" s="159">
        <f>SUM(F13:F14)</f>
        <v>119.49719999999999</v>
      </c>
    </row>
    <row r="13" spans="1:6" s="2" customFormat="1" ht="36" customHeight="1">
      <c r="A13" s="216"/>
      <c r="B13" s="166" t="s">
        <v>310</v>
      </c>
      <c r="C13" s="16" t="s">
        <v>218</v>
      </c>
      <c r="D13" s="160">
        <f>'т.5(в)'!D26</f>
        <v>0</v>
      </c>
      <c r="E13" s="160">
        <f>'т.5(в)'!E26</f>
        <v>49.6</v>
      </c>
      <c r="F13" s="160">
        <f>'т.5(в)'!F26</f>
        <v>119.49719999999999</v>
      </c>
    </row>
    <row r="14" spans="1:6" s="2" customFormat="1" ht="12.75">
      <c r="A14" s="216"/>
      <c r="B14" s="166" t="s">
        <v>396</v>
      </c>
      <c r="C14" s="3" t="s">
        <v>218</v>
      </c>
      <c r="D14" s="159" t="e">
        <f>'т.19(к)'!D26</f>
        <v>#VALUE!</v>
      </c>
      <c r="E14" s="159">
        <f>'т.19(к)'!E26</f>
        <v>0</v>
      </c>
      <c r="F14" s="159">
        <f>'т.19(к)'!F26</f>
        <v>0</v>
      </c>
    </row>
    <row r="15" spans="1:6" s="2" customFormat="1" ht="12.75">
      <c r="A15" s="216" t="s">
        <v>16</v>
      </c>
      <c r="B15" s="165" t="s">
        <v>304</v>
      </c>
      <c r="C15" s="3" t="s">
        <v>50</v>
      </c>
      <c r="D15" s="159" t="e">
        <f>SUM(D16:D17)</f>
        <v>#DIV/0!</v>
      </c>
      <c r="E15" s="159">
        <f>SUM(E16:E17)</f>
        <v>0</v>
      </c>
      <c r="F15" s="159" t="e">
        <f>SUM(F16:F17)</f>
        <v>#DIV/0!</v>
      </c>
    </row>
    <row r="16" spans="1:6" s="2" customFormat="1" ht="25.5">
      <c r="A16" s="216"/>
      <c r="B16" s="166" t="s">
        <v>311</v>
      </c>
      <c r="C16" s="16" t="s">
        <v>218</v>
      </c>
      <c r="D16" s="15" t="e">
        <f>'т.5(в)'!D32</f>
        <v>#DIV/0!</v>
      </c>
      <c r="E16" s="167"/>
      <c r="F16" s="160">
        <f>'т.5(в)'!F32</f>
        <v>119.592</v>
      </c>
    </row>
    <row r="17" spans="1:6" s="2" customFormat="1" ht="12.75">
      <c r="A17" s="216"/>
      <c r="B17" s="166" t="s">
        <v>397</v>
      </c>
      <c r="C17" s="3" t="s">
        <v>218</v>
      </c>
      <c r="D17" s="159" t="e">
        <f>'т.19(к)'!D32</f>
        <v>#DIV/0!</v>
      </c>
      <c r="E17" s="168"/>
      <c r="F17" s="159" t="e">
        <f>'т.19(к)'!F32</f>
        <v>#DIV/0!</v>
      </c>
    </row>
    <row r="18" spans="1:6" s="2" customFormat="1" ht="12.75">
      <c r="A18" s="216" t="s">
        <v>18</v>
      </c>
      <c r="B18" s="165" t="s">
        <v>305</v>
      </c>
      <c r="C18" s="3" t="s">
        <v>218</v>
      </c>
      <c r="D18" s="159" t="e">
        <f>SUM(D19:D20)</f>
        <v>#DIV/0!</v>
      </c>
      <c r="E18" s="159">
        <f>SUM(E19:E20)</f>
        <v>-49.6</v>
      </c>
      <c r="F18" s="159" t="e">
        <f>SUM(F19:F20)</f>
        <v>#DIV/0!</v>
      </c>
    </row>
    <row r="19" spans="1:6" s="2" customFormat="1" ht="52.5" customHeight="1">
      <c r="A19" s="216"/>
      <c r="B19" s="166" t="s">
        <v>312</v>
      </c>
      <c r="C19" s="3" t="s">
        <v>218</v>
      </c>
      <c r="D19" s="161" t="e">
        <f>D16-D13</f>
        <v>#DIV/0!</v>
      </c>
      <c r="E19" s="161">
        <f>E16-E13</f>
        <v>-49.6</v>
      </c>
      <c r="F19" s="161">
        <f aca="true" t="shared" si="0" ref="D19:F20">F16-F13</f>
        <v>0.09480000000000643</v>
      </c>
    </row>
    <row r="20" spans="1:6" s="2" customFormat="1" ht="12.75">
      <c r="A20" s="216"/>
      <c r="B20" s="166" t="s">
        <v>398</v>
      </c>
      <c r="C20" s="3" t="s">
        <v>218</v>
      </c>
      <c r="D20" s="161" t="e">
        <f t="shared" si="0"/>
        <v>#DIV/0!</v>
      </c>
      <c r="E20" s="161">
        <f t="shared" si="0"/>
        <v>0</v>
      </c>
      <c r="F20" s="161" t="e">
        <f t="shared" si="0"/>
        <v>#DIV/0!</v>
      </c>
    </row>
    <row r="21" spans="1:6" s="2" customFormat="1" ht="12.75">
      <c r="A21" s="216" t="s">
        <v>20</v>
      </c>
      <c r="B21" s="271" t="s">
        <v>306</v>
      </c>
      <c r="C21" s="271"/>
      <c r="D21" s="271"/>
      <c r="E21" s="271"/>
      <c r="F21" s="271"/>
    </row>
    <row r="22" spans="1:6" s="2" customFormat="1" ht="25.5">
      <c r="A22" s="216"/>
      <c r="B22" s="169" t="s">
        <v>315</v>
      </c>
      <c r="C22" s="3" t="s">
        <v>64</v>
      </c>
      <c r="D22" s="170">
        <f aca="true" t="shared" si="1" ref="D22:F23">IF(D10=0,0,ROUND(D13/D10,2))</f>
        <v>0</v>
      </c>
      <c r="E22" s="170">
        <f t="shared" si="1"/>
        <v>3.22</v>
      </c>
      <c r="F22" s="170">
        <f t="shared" si="1"/>
        <v>6.04</v>
      </c>
    </row>
    <row r="23" spans="1:6" s="2" customFormat="1" ht="42" customHeight="1">
      <c r="A23" s="216"/>
      <c r="B23" s="169" t="s">
        <v>314</v>
      </c>
      <c r="C23" s="3" t="s">
        <v>64</v>
      </c>
      <c r="D23" s="171">
        <f t="shared" si="1"/>
        <v>0</v>
      </c>
      <c r="E23" s="171">
        <f t="shared" si="1"/>
        <v>0</v>
      </c>
      <c r="F23" s="171">
        <f t="shared" si="1"/>
        <v>0</v>
      </c>
    </row>
    <row r="24" spans="1:6" s="2" customFormat="1" ht="12.75">
      <c r="A24" s="216" t="s">
        <v>22</v>
      </c>
      <c r="B24" s="271" t="s">
        <v>307</v>
      </c>
      <c r="C24" s="271"/>
      <c r="D24" s="271"/>
      <c r="E24" s="271"/>
      <c r="F24" s="271"/>
    </row>
    <row r="25" spans="1:6" s="2" customFormat="1" ht="36.75" customHeight="1">
      <c r="A25" s="216"/>
      <c r="B25" s="169" t="s">
        <v>317</v>
      </c>
      <c r="C25" s="164" t="s">
        <v>64</v>
      </c>
      <c r="D25" s="170">
        <f aca="true" t="shared" si="2" ref="D25:F26">IF(D10=0,0,ROUND(D16/D10,2))</f>
        <v>0</v>
      </c>
      <c r="E25" s="170">
        <f t="shared" si="2"/>
        <v>0</v>
      </c>
      <c r="F25" s="170">
        <f t="shared" si="2"/>
        <v>6.04</v>
      </c>
    </row>
    <row r="26" spans="1:6" s="2" customFormat="1" ht="46.5" customHeight="1">
      <c r="A26" s="216"/>
      <c r="B26" s="169" t="s">
        <v>313</v>
      </c>
      <c r="C26" s="164" t="s">
        <v>64</v>
      </c>
      <c r="D26" s="171">
        <f t="shared" si="2"/>
        <v>0</v>
      </c>
      <c r="E26" s="171">
        <f t="shared" si="2"/>
        <v>0</v>
      </c>
      <c r="F26" s="171">
        <f t="shared" si="2"/>
        <v>0</v>
      </c>
    </row>
    <row r="27" spans="1:6" s="2" customFormat="1" ht="12.75">
      <c r="A27" s="216" t="s">
        <v>24</v>
      </c>
      <c r="B27" s="202" t="s">
        <v>308</v>
      </c>
      <c r="C27" s="202"/>
      <c r="D27" s="202"/>
      <c r="E27" s="202"/>
      <c r="F27" s="202"/>
    </row>
    <row r="28" spans="1:6" s="2" customFormat="1" ht="45" customHeight="1">
      <c r="A28" s="216"/>
      <c r="B28" s="61" t="s">
        <v>316</v>
      </c>
      <c r="C28" s="16" t="s">
        <v>64</v>
      </c>
      <c r="D28" s="47"/>
      <c r="E28" s="47"/>
      <c r="F28" s="47"/>
    </row>
    <row r="29" spans="1:6" s="2" customFormat="1" ht="12.75">
      <c r="A29" s="216"/>
      <c r="B29" s="61" t="s">
        <v>309</v>
      </c>
      <c r="C29" s="3" t="s">
        <v>64</v>
      </c>
      <c r="D29" s="17"/>
      <c r="E29" s="17"/>
      <c r="F29" s="17"/>
    </row>
    <row r="30" spans="1:6" s="2" customFormat="1" ht="54.75" customHeight="1">
      <c r="A30" s="216"/>
      <c r="B30" s="61" t="s">
        <v>350</v>
      </c>
      <c r="C30" s="16" t="s">
        <v>64</v>
      </c>
      <c r="D30" s="47"/>
      <c r="E30" s="47"/>
      <c r="F30" s="47"/>
    </row>
    <row r="31" spans="1:6" s="2" customFormat="1" ht="12.75">
      <c r="A31" s="216"/>
      <c r="B31" s="61" t="s">
        <v>309</v>
      </c>
      <c r="C31" s="3" t="s">
        <v>64</v>
      </c>
      <c r="D31" s="54"/>
      <c r="E31" s="54"/>
      <c r="F31" s="54"/>
    </row>
    <row r="32" spans="1:6" s="2" customFormat="1" ht="12.75">
      <c r="A32" s="269"/>
      <c r="B32" s="269"/>
      <c r="C32" s="269"/>
      <c r="D32" s="269"/>
      <c r="E32" s="269"/>
      <c r="F32" s="269"/>
    </row>
    <row r="33" spans="1:6" s="2" customFormat="1" ht="12.75">
      <c r="A33" s="268" t="s">
        <v>91</v>
      </c>
      <c r="B33" s="268"/>
      <c r="C33" s="268"/>
      <c r="D33" s="268"/>
      <c r="E33" s="268"/>
      <c r="F33" s="268"/>
    </row>
    <row r="34" spans="1:6" s="2" customFormat="1" ht="12.75">
      <c r="A34" s="268" t="s">
        <v>296</v>
      </c>
      <c r="B34" s="268"/>
      <c r="C34" s="268"/>
      <c r="D34" s="268"/>
      <c r="E34" s="268"/>
      <c r="F34" s="268"/>
    </row>
    <row r="35" spans="1:6" s="2" customFormat="1" ht="12.75">
      <c r="A35" s="204"/>
      <c r="B35" s="204"/>
      <c r="C35" s="204"/>
      <c r="D35" s="204"/>
      <c r="E35" s="204"/>
      <c r="F35" s="204"/>
    </row>
    <row r="36" spans="1:6" s="2" customFormat="1" ht="12.75">
      <c r="A36" s="204" t="s">
        <v>28</v>
      </c>
      <c r="B36" s="204"/>
      <c r="C36" s="204"/>
      <c r="D36" s="204"/>
      <c r="E36" s="198"/>
      <c r="F36" s="198"/>
    </row>
    <row r="37" spans="1:6" s="2" customFormat="1" ht="12.75">
      <c r="A37" s="204"/>
      <c r="B37" s="204"/>
      <c r="C37" s="204"/>
      <c r="D37" s="204"/>
      <c r="E37" s="270"/>
      <c r="F37" s="198"/>
    </row>
    <row r="38" spans="1:6" s="2" customFormat="1" ht="12.75">
      <c r="A38" s="204" t="s">
        <v>29</v>
      </c>
      <c r="B38" s="204"/>
      <c r="C38" s="204"/>
      <c r="D38" s="204"/>
      <c r="E38" s="198"/>
      <c r="F38" s="198"/>
    </row>
    <row r="39" spans="1:6" s="2" customFormat="1" ht="12.75">
      <c r="A39" s="204"/>
      <c r="B39" s="204"/>
      <c r="C39" s="204"/>
      <c r="D39" s="204"/>
      <c r="E39" s="198"/>
      <c r="F39" s="198"/>
    </row>
    <row r="40" spans="1:6" s="2" customFormat="1" ht="12.75">
      <c r="A40" s="204" t="s">
        <v>30</v>
      </c>
      <c r="B40" s="204"/>
      <c r="C40" s="204"/>
      <c r="D40" s="204"/>
      <c r="E40" s="198"/>
      <c r="F40" s="198"/>
    </row>
  </sheetData>
  <sheetProtection/>
  <mergeCells count="33">
    <mergeCell ref="E39:F39"/>
    <mergeCell ref="E40:F40"/>
    <mergeCell ref="A37:D37"/>
    <mergeCell ref="A38:D38"/>
    <mergeCell ref="A39:D39"/>
    <mergeCell ref="A40:D40"/>
    <mergeCell ref="E37:F37"/>
    <mergeCell ref="E38:F38"/>
    <mergeCell ref="A21:A23"/>
    <mergeCell ref="B21:F21"/>
    <mergeCell ref="B27:F27"/>
    <mergeCell ref="B24:F24"/>
    <mergeCell ref="A24:A26"/>
    <mergeCell ref="E36:F36"/>
    <mergeCell ref="A34:F34"/>
    <mergeCell ref="A35:F35"/>
    <mergeCell ref="A32:F32"/>
    <mergeCell ref="A15:A17"/>
    <mergeCell ref="A18:A20"/>
    <mergeCell ref="A1:F1"/>
    <mergeCell ref="A2:F2"/>
    <mergeCell ref="A3:F3"/>
    <mergeCell ref="A4:F4"/>
    <mergeCell ref="A6:A8"/>
    <mergeCell ref="B6:B8"/>
    <mergeCell ref="A36:D36"/>
    <mergeCell ref="A5:F5"/>
    <mergeCell ref="C6:C8"/>
    <mergeCell ref="D6:E7"/>
    <mergeCell ref="F6:F8"/>
    <mergeCell ref="A12:A14"/>
    <mergeCell ref="A27:A31"/>
    <mergeCell ref="A33:F33"/>
  </mergeCells>
  <printOptions/>
  <pageMargins left="0.7874015748031497" right="0.35433070866141736" top="0.5118110236220472" bottom="0.5118110236220472" header="0.5118110236220472" footer="0.5118110236220472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showZeros="0" zoomScaleSheetLayoutView="100" zoomScalePageLayoutView="0" workbookViewId="0" topLeftCell="A1">
      <selection activeCell="A4" sqref="A4:K4"/>
    </sheetView>
  </sheetViews>
  <sheetFormatPr defaultColWidth="9.00390625" defaultRowHeight="12.75"/>
  <cols>
    <col min="1" max="1" width="6.375" style="1" customWidth="1"/>
    <col min="2" max="2" width="19.00390625" style="1" customWidth="1"/>
    <col min="3" max="3" width="12.75390625" style="1" customWidth="1"/>
    <col min="4" max="4" width="10.00390625" style="1" customWidth="1"/>
    <col min="5" max="5" width="13.125" style="1" customWidth="1"/>
    <col min="6" max="6" width="10.125" style="1" customWidth="1"/>
    <col min="7" max="7" width="9.00390625" style="1" customWidth="1"/>
    <col min="8" max="8" width="11.625" style="1" customWidth="1"/>
    <col min="9" max="9" width="8.125" style="1" customWidth="1"/>
    <col min="10" max="10" width="16.25390625" style="1" customWidth="1"/>
    <col min="11" max="11" width="13.375" style="1" customWidth="1"/>
    <col min="12" max="16384" width="9.125" style="1" customWidth="1"/>
  </cols>
  <sheetData>
    <row r="1" spans="1:11" ht="12.75">
      <c r="A1" s="203" t="s">
        <v>367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8.75">
      <c r="A2" s="217" t="s">
        <v>56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8.75">
      <c r="A3" s="217" t="s">
        <v>57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1" ht="18.75">
      <c r="A4" s="217" t="s">
        <v>456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spans="1:11" ht="12.75">
      <c r="A5" s="183" t="s">
        <v>3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spans="1:11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</row>
    <row r="7" spans="1:11" ht="15.75" customHeight="1">
      <c r="A7" s="194" t="s">
        <v>150</v>
      </c>
      <c r="B7" s="190" t="s">
        <v>58</v>
      </c>
      <c r="C7" s="190" t="s">
        <v>59</v>
      </c>
      <c r="D7" s="190"/>
      <c r="E7" s="190"/>
      <c r="F7" s="190"/>
      <c r="G7" s="190"/>
      <c r="H7" s="190"/>
      <c r="I7" s="190"/>
      <c r="J7" s="190"/>
      <c r="K7" s="190"/>
    </row>
    <row r="8" spans="1:11" ht="12.75" customHeight="1">
      <c r="A8" s="194"/>
      <c r="B8" s="190"/>
      <c r="C8" s="190" t="s">
        <v>70</v>
      </c>
      <c r="D8" s="190" t="s">
        <v>67</v>
      </c>
      <c r="E8" s="190" t="s">
        <v>224</v>
      </c>
      <c r="F8" s="190" t="s">
        <v>60</v>
      </c>
      <c r="G8" s="190"/>
      <c r="H8" s="190"/>
      <c r="I8" s="190"/>
      <c r="J8" s="190" t="s">
        <v>61</v>
      </c>
      <c r="K8" s="190"/>
    </row>
    <row r="9" spans="1:11" ht="25.5" customHeight="1">
      <c r="A9" s="194"/>
      <c r="B9" s="190"/>
      <c r="C9" s="190"/>
      <c r="D9" s="190"/>
      <c r="E9" s="190"/>
      <c r="F9" s="190" t="s">
        <v>62</v>
      </c>
      <c r="G9" s="190"/>
      <c r="H9" s="190" t="s">
        <v>63</v>
      </c>
      <c r="I9" s="190"/>
      <c r="J9" s="190" t="s">
        <v>223</v>
      </c>
      <c r="K9" s="190" t="s">
        <v>328</v>
      </c>
    </row>
    <row r="10" spans="1:11" ht="15.75" customHeight="1">
      <c r="A10" s="194"/>
      <c r="B10" s="190"/>
      <c r="C10" s="190"/>
      <c r="D10" s="190"/>
      <c r="E10" s="190"/>
      <c r="F10" s="190"/>
      <c r="G10" s="190"/>
      <c r="H10" s="190"/>
      <c r="I10" s="190"/>
      <c r="J10" s="190"/>
      <c r="K10" s="190"/>
    </row>
    <row r="11" spans="1:11" ht="15.75" customHeight="1">
      <c r="A11" s="194"/>
      <c r="B11" s="190"/>
      <c r="C11" s="190"/>
      <c r="D11" s="190"/>
      <c r="E11" s="190"/>
      <c r="F11" s="190"/>
      <c r="G11" s="190"/>
      <c r="H11" s="190"/>
      <c r="I11" s="190"/>
      <c r="J11" s="190"/>
      <c r="K11" s="190"/>
    </row>
    <row r="12" spans="1:11" ht="12.75" customHeight="1">
      <c r="A12" s="194"/>
      <c r="B12" s="190"/>
      <c r="C12" s="190"/>
      <c r="D12" s="190"/>
      <c r="E12" s="190"/>
      <c r="F12" s="190" t="s">
        <v>68</v>
      </c>
      <c r="G12" s="190" t="s">
        <v>66</v>
      </c>
      <c r="H12" s="190" t="s">
        <v>69</v>
      </c>
      <c r="I12" s="190" t="s">
        <v>66</v>
      </c>
      <c r="J12" s="190"/>
      <c r="K12" s="190"/>
    </row>
    <row r="13" spans="1:11" ht="15.75" customHeight="1">
      <c r="A13" s="194"/>
      <c r="B13" s="190"/>
      <c r="C13" s="190"/>
      <c r="D13" s="190"/>
      <c r="E13" s="190"/>
      <c r="F13" s="190"/>
      <c r="G13" s="190"/>
      <c r="H13" s="190"/>
      <c r="I13" s="190"/>
      <c r="J13" s="190"/>
      <c r="K13" s="190"/>
    </row>
    <row r="14" spans="1:11" ht="12.75">
      <c r="A14" s="45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</row>
    <row r="15" spans="1:11" ht="24.75" customHeight="1">
      <c r="A15" s="60">
        <v>1</v>
      </c>
      <c r="B15" s="47"/>
      <c r="C15" s="37"/>
      <c r="D15" s="67"/>
      <c r="E15" s="50">
        <f>C15*D15/1000</f>
        <v>0</v>
      </c>
      <c r="F15" s="67"/>
      <c r="G15" s="67"/>
      <c r="H15" s="67"/>
      <c r="I15" s="67"/>
      <c r="J15" s="148">
        <f>IF((H15+F15)=0,0,(F15*G15+H15*I15)/(H15+F15))</f>
        <v>0</v>
      </c>
      <c r="K15" s="68">
        <f>E15*ROUND(J15,2)/1000</f>
        <v>0</v>
      </c>
    </row>
    <row r="16" spans="1:11" ht="18.75" customHeight="1">
      <c r="A16" s="60">
        <v>2</v>
      </c>
      <c r="B16" s="48"/>
      <c r="C16" s="37"/>
      <c r="D16" s="40"/>
      <c r="E16" s="50">
        <f>C16*D16/1000</f>
        <v>0</v>
      </c>
      <c r="F16" s="40"/>
      <c r="G16" s="40"/>
      <c r="H16" s="40"/>
      <c r="I16" s="40"/>
      <c r="J16" s="148">
        <f>IF((H16+F16)=0,0,(F16*G16+H16*I16)/(H16+F16))</f>
        <v>0</v>
      </c>
      <c r="K16" s="68">
        <f>E16*ROUND(J16,2)/1000</f>
        <v>0</v>
      </c>
    </row>
    <row r="17" spans="1:11" ht="18.75" customHeight="1">
      <c r="A17" s="60">
        <v>3</v>
      </c>
      <c r="B17" s="48"/>
      <c r="C17" s="37"/>
      <c r="D17" s="40"/>
      <c r="E17" s="50">
        <f>C17*D17/1000</f>
        <v>0</v>
      </c>
      <c r="F17" s="40"/>
      <c r="G17" s="40"/>
      <c r="H17" s="40"/>
      <c r="I17" s="40"/>
      <c r="J17" s="148">
        <f>IF((H17+F17)=0,0,(F17*G17+H17*I17)/(H17+F17))</f>
        <v>0</v>
      </c>
      <c r="K17" s="68">
        <f>E17*ROUND(J17,2)/1000</f>
        <v>0</v>
      </c>
    </row>
    <row r="18" spans="1:11" ht="18" customHeight="1">
      <c r="A18" s="60">
        <v>4</v>
      </c>
      <c r="B18" s="48"/>
      <c r="C18" s="37"/>
      <c r="D18" s="40"/>
      <c r="E18" s="50">
        <f>C18*D18/1000</f>
        <v>0</v>
      </c>
      <c r="F18" s="40"/>
      <c r="G18" s="40"/>
      <c r="H18" s="40"/>
      <c r="I18" s="40"/>
      <c r="J18" s="148">
        <f>IF((H18+F18)=0,0,(F18*G18+H18*I18)/(H18+F18))</f>
        <v>0</v>
      </c>
      <c r="K18" s="68">
        <f>E18*ROUND(J18,2)/1000</f>
        <v>0</v>
      </c>
    </row>
    <row r="19" spans="1:11" ht="18" customHeight="1">
      <c r="A19" s="195" t="s">
        <v>200</v>
      </c>
      <c r="B19" s="195"/>
      <c r="C19" s="195"/>
      <c r="D19" s="195"/>
      <c r="E19" s="195"/>
      <c r="F19" s="195"/>
      <c r="G19" s="195"/>
      <c r="H19" s="195"/>
      <c r="I19" s="195"/>
      <c r="J19" s="195"/>
      <c r="K19" s="69">
        <f>SUM(K15:K18)</f>
        <v>0</v>
      </c>
    </row>
    <row r="20" spans="1:11" ht="12.75">
      <c r="A20" s="196"/>
      <c r="B20" s="196"/>
      <c r="C20" s="196"/>
      <c r="D20" s="196"/>
      <c r="E20" s="196"/>
      <c r="F20" s="196"/>
      <c r="G20" s="196"/>
      <c r="H20" s="196"/>
      <c r="I20" s="196"/>
      <c r="J20" s="196"/>
      <c r="K20" s="196"/>
    </row>
    <row r="21" spans="1:11" ht="12.75">
      <c r="A21" s="196"/>
      <c r="B21" s="196"/>
      <c r="C21" s="196"/>
      <c r="D21" s="196"/>
      <c r="E21" s="196"/>
      <c r="F21" s="196"/>
      <c r="G21" s="196"/>
      <c r="H21" s="196"/>
      <c r="I21" s="196"/>
      <c r="J21" s="196"/>
      <c r="K21" s="196"/>
    </row>
    <row r="22" spans="1:11" ht="12.75">
      <c r="A22" s="214" t="s">
        <v>65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</row>
    <row r="23" spans="1:11" ht="12.75">
      <c r="A23" s="197"/>
      <c r="B23" s="197"/>
      <c r="C23" s="197"/>
      <c r="D23" s="197"/>
      <c r="E23" s="197"/>
      <c r="F23" s="197"/>
      <c r="G23" s="197"/>
      <c r="H23" s="197"/>
      <c r="I23" s="197"/>
      <c r="J23" s="197"/>
      <c r="K23" s="197"/>
    </row>
    <row r="24" spans="1:11" ht="12.75">
      <c r="A24" s="197"/>
      <c r="B24" s="197"/>
      <c r="C24" s="197"/>
      <c r="D24" s="197"/>
      <c r="E24" s="197"/>
      <c r="F24" s="197"/>
      <c r="G24" s="197"/>
      <c r="H24" s="197"/>
      <c r="I24" s="197"/>
      <c r="J24" s="197"/>
      <c r="K24" s="197"/>
    </row>
    <row r="25" spans="1:11" ht="12.75">
      <c r="A25" s="204" t="s">
        <v>28</v>
      </c>
      <c r="B25" s="204"/>
      <c r="C25" s="204"/>
      <c r="D25" s="204"/>
      <c r="E25" s="204"/>
      <c r="F25" s="204"/>
      <c r="G25" s="204"/>
      <c r="H25" s="204"/>
      <c r="I25" s="204"/>
      <c r="J25" s="204"/>
      <c r="K25" s="204"/>
    </row>
    <row r="26" spans="1:11" ht="15.75" customHeight="1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</row>
    <row r="27" spans="1:11" ht="12.75">
      <c r="A27" s="204" t="s">
        <v>29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</row>
    <row r="28" spans="1:11" ht="15.75" customHeight="1">
      <c r="A28" s="198"/>
      <c r="B28" s="198"/>
      <c r="C28" s="198"/>
      <c r="D28" s="198"/>
      <c r="E28" s="198"/>
      <c r="F28" s="198"/>
      <c r="G28" s="198"/>
      <c r="H28" s="198"/>
      <c r="I28" s="198"/>
      <c r="J28" s="198"/>
      <c r="K28" s="198"/>
    </row>
    <row r="29" spans="1:11" ht="12.75">
      <c r="A29" s="204" t="s">
        <v>30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</row>
  </sheetData>
  <sheetProtection/>
  <mergeCells count="33">
    <mergeCell ref="A28:K28"/>
    <mergeCell ref="F12:F13"/>
    <mergeCell ref="H12:H13"/>
    <mergeCell ref="G12:G13"/>
    <mergeCell ref="I12:I13"/>
    <mergeCell ref="J9:J13"/>
    <mergeCell ref="A1:K1"/>
    <mergeCell ref="A2:K2"/>
    <mergeCell ref="A3:K3"/>
    <mergeCell ref="K9:K13"/>
    <mergeCell ref="B7:B13"/>
    <mergeCell ref="C8:C13"/>
    <mergeCell ref="D8:D13"/>
    <mergeCell ref="E8:E13"/>
    <mergeCell ref="F8:I8"/>
    <mergeCell ref="J8:K8"/>
    <mergeCell ref="A4:K4"/>
    <mergeCell ref="A5:K5"/>
    <mergeCell ref="A6:K6"/>
    <mergeCell ref="A23:K23"/>
    <mergeCell ref="F9:G11"/>
    <mergeCell ref="H9:I11"/>
    <mergeCell ref="C7:K7"/>
    <mergeCell ref="A29:K29"/>
    <mergeCell ref="A7:A13"/>
    <mergeCell ref="A19:J19"/>
    <mergeCell ref="A22:K22"/>
    <mergeCell ref="A20:K20"/>
    <mergeCell ref="A21:K21"/>
    <mergeCell ref="A24:K24"/>
    <mergeCell ref="A25:K25"/>
    <mergeCell ref="A26:K26"/>
    <mergeCell ref="A27:K27"/>
  </mergeCells>
  <printOptions/>
  <pageMargins left="0.71" right="0.35433070866141736" top="0.5118110236220472" bottom="0.5118110236220472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5.25390625" style="0" customWidth="1"/>
    <col min="2" max="2" width="18.25390625" style="0" customWidth="1"/>
    <col min="3" max="3" width="12.00390625" style="0" customWidth="1"/>
    <col min="4" max="4" width="12.875" style="0" customWidth="1"/>
    <col min="5" max="5" width="14.125" style="0" customWidth="1"/>
    <col min="6" max="6" width="12.375" style="0" customWidth="1"/>
  </cols>
  <sheetData>
    <row r="1" spans="1:6" ht="12.75">
      <c r="A1" s="203" t="s">
        <v>394</v>
      </c>
      <c r="B1" s="203"/>
      <c r="C1" s="203"/>
      <c r="D1" s="203"/>
      <c r="E1" s="203"/>
      <c r="F1" s="203"/>
    </row>
    <row r="2" spans="1:6" ht="18.75">
      <c r="A2" s="217" t="s">
        <v>94</v>
      </c>
      <c r="B2" s="217"/>
      <c r="C2" s="217"/>
      <c r="D2" s="217"/>
      <c r="E2" s="217"/>
      <c r="F2" s="217"/>
    </row>
    <row r="3" spans="1:6" ht="18.75">
      <c r="A3" s="217" t="s">
        <v>95</v>
      </c>
      <c r="B3" s="217"/>
      <c r="C3" s="217"/>
      <c r="D3" s="217"/>
      <c r="E3" s="217"/>
      <c r="F3" s="217"/>
    </row>
    <row r="4" spans="1:6" ht="18.75">
      <c r="A4" s="218" t="s">
        <v>2</v>
      </c>
      <c r="B4" s="218"/>
      <c r="C4" s="218"/>
      <c r="D4" s="218"/>
      <c r="E4" s="218"/>
      <c r="F4" s="218"/>
    </row>
    <row r="5" spans="1:6" ht="12.75">
      <c r="A5" s="219" t="s">
        <v>3</v>
      </c>
      <c r="B5" s="219"/>
      <c r="C5" s="219"/>
      <c r="D5" s="219"/>
      <c r="E5" s="219"/>
      <c r="F5" s="219"/>
    </row>
    <row r="6" spans="1:6" ht="12.75">
      <c r="A6" s="221"/>
      <c r="B6" s="221"/>
      <c r="C6" s="221"/>
      <c r="D6" s="221"/>
      <c r="E6" s="221"/>
      <c r="F6" s="221"/>
    </row>
    <row r="7" spans="1:6" ht="12.75">
      <c r="A7" s="211" t="s">
        <v>4</v>
      </c>
      <c r="B7" s="211" t="s">
        <v>5</v>
      </c>
      <c r="C7" s="211" t="s">
        <v>34</v>
      </c>
      <c r="D7" s="205" t="s">
        <v>33</v>
      </c>
      <c r="E7" s="206"/>
      <c r="F7" s="211" t="s">
        <v>32</v>
      </c>
    </row>
    <row r="8" spans="1:6" ht="12.75">
      <c r="A8" s="212"/>
      <c r="B8" s="212"/>
      <c r="C8" s="212"/>
      <c r="D8" s="207"/>
      <c r="E8" s="208"/>
      <c r="F8" s="212"/>
    </row>
    <row r="9" spans="1:6" ht="12.75">
      <c r="A9" s="213"/>
      <c r="B9" s="213"/>
      <c r="C9" s="213"/>
      <c r="D9" s="3" t="s">
        <v>6</v>
      </c>
      <c r="E9" s="4" t="s">
        <v>7</v>
      </c>
      <c r="F9" s="213"/>
    </row>
    <row r="10" spans="1:6" ht="12.75">
      <c r="A10" s="5">
        <v>1</v>
      </c>
      <c r="B10" s="6">
        <v>2</v>
      </c>
      <c r="C10" s="7">
        <v>3</v>
      </c>
      <c r="D10" s="8">
        <v>4</v>
      </c>
      <c r="E10" s="9">
        <v>5</v>
      </c>
      <c r="F10" s="6">
        <v>6</v>
      </c>
    </row>
    <row r="11" spans="1:6" ht="27.75" customHeight="1">
      <c r="A11" s="190" t="s">
        <v>8</v>
      </c>
      <c r="B11" s="17" t="s">
        <v>412</v>
      </c>
      <c r="C11" s="16" t="s">
        <v>77</v>
      </c>
      <c r="D11" s="153">
        <f>D12+D13</f>
        <v>0</v>
      </c>
      <c r="E11" s="153">
        <f>E12+E13</f>
        <v>0</v>
      </c>
      <c r="F11" s="149">
        <f>'т.3(в)'!K19+F13</f>
        <v>0</v>
      </c>
    </row>
    <row r="12" spans="1:6" ht="27.75" customHeight="1">
      <c r="A12" s="190"/>
      <c r="B12" s="17" t="s">
        <v>96</v>
      </c>
      <c r="C12" s="3" t="s">
        <v>77</v>
      </c>
      <c r="D12" s="151"/>
      <c r="E12" s="151"/>
      <c r="F12" s="150">
        <f>'т.3(в)'!K19</f>
        <v>0</v>
      </c>
    </row>
    <row r="13" spans="1:6" ht="42.75" customHeight="1">
      <c r="A13" s="190"/>
      <c r="B13" s="17" t="s">
        <v>97</v>
      </c>
      <c r="C13" s="3" t="s">
        <v>77</v>
      </c>
      <c r="D13" s="151"/>
      <c r="E13" s="151"/>
      <c r="F13" s="151"/>
    </row>
    <row r="14" spans="1:6" ht="45" customHeight="1">
      <c r="A14" s="3" t="s">
        <v>11</v>
      </c>
      <c r="B14" s="17" t="s">
        <v>413</v>
      </c>
      <c r="C14" s="3" t="s">
        <v>77</v>
      </c>
      <c r="D14" s="152">
        <f>'т.2(в)'!D24:E24</f>
        <v>0</v>
      </c>
      <c r="E14" s="152">
        <f>'т.2(в)'!E24:F24</f>
        <v>49.6</v>
      </c>
      <c r="F14" s="152">
        <f>'т.2(в)'!F24:G24</f>
        <v>88.7772</v>
      </c>
    </row>
    <row r="15" spans="1:6" ht="12.75">
      <c r="A15" s="3" t="s">
        <v>13</v>
      </c>
      <c r="B15" s="17" t="s">
        <v>414</v>
      </c>
      <c r="C15" s="6" t="s">
        <v>77</v>
      </c>
      <c r="D15" s="151"/>
      <c r="E15" s="151"/>
      <c r="F15" s="151"/>
    </row>
    <row r="16" spans="1:6" ht="18" customHeight="1">
      <c r="A16" s="3" t="s">
        <v>16</v>
      </c>
      <c r="B16" s="17" t="s">
        <v>100</v>
      </c>
      <c r="C16" s="6" t="s">
        <v>77</v>
      </c>
      <c r="D16" s="152">
        <f>'т.7(в)'!B13</f>
        <v>0</v>
      </c>
      <c r="E16" s="152">
        <f>'т.7(в)'!C13</f>
        <v>0</v>
      </c>
      <c r="F16" s="152">
        <f>'т.7(в)'!D13</f>
        <v>0</v>
      </c>
    </row>
    <row r="17" spans="1:6" ht="38.25" customHeight="1">
      <c r="A17" s="3" t="s">
        <v>18</v>
      </c>
      <c r="B17" s="17" t="s">
        <v>101</v>
      </c>
      <c r="C17" s="3" t="s">
        <v>77</v>
      </c>
      <c r="D17" s="151"/>
      <c r="E17" s="151"/>
      <c r="F17" s="152">
        <f>'т.9(в)'!H24</f>
        <v>30.72</v>
      </c>
    </row>
    <row r="18" spans="1:6" ht="25.5" customHeight="1">
      <c r="A18" s="3" t="s">
        <v>20</v>
      </c>
      <c r="B18" s="17" t="s">
        <v>102</v>
      </c>
      <c r="C18" s="6" t="s">
        <v>77</v>
      </c>
      <c r="D18" s="151"/>
      <c r="E18" s="151"/>
      <c r="F18" s="151"/>
    </row>
    <row r="19" spans="1:6" ht="18" customHeight="1">
      <c r="A19" s="3" t="s">
        <v>22</v>
      </c>
      <c r="B19" s="17" t="s">
        <v>415</v>
      </c>
      <c r="C19" s="6" t="s">
        <v>77</v>
      </c>
      <c r="D19" s="152">
        <f>'т.10(в)'!D14</f>
        <v>0</v>
      </c>
      <c r="E19" s="152">
        <f>'т.10(в)'!E14</f>
        <v>0</v>
      </c>
      <c r="F19" s="152">
        <f>'т.10(в)'!F14</f>
        <v>0</v>
      </c>
    </row>
    <row r="20" spans="1:6" ht="38.25">
      <c r="A20" s="190" t="s">
        <v>24</v>
      </c>
      <c r="B20" s="17" t="s">
        <v>104</v>
      </c>
      <c r="C20" s="6" t="s">
        <v>77</v>
      </c>
      <c r="D20" s="151"/>
      <c r="E20" s="151"/>
      <c r="F20" s="151"/>
    </row>
    <row r="21" spans="1:6" ht="25.5">
      <c r="A21" s="190"/>
      <c r="B21" s="17" t="s">
        <v>416</v>
      </c>
      <c r="C21" s="6" t="s">
        <v>77</v>
      </c>
      <c r="D21" s="151"/>
      <c r="E21" s="151"/>
      <c r="F21" s="151"/>
    </row>
    <row r="22" spans="1:6" ht="25.5">
      <c r="A22" s="3" t="s">
        <v>87</v>
      </c>
      <c r="B22" s="17" t="s">
        <v>417</v>
      </c>
      <c r="C22" s="6" t="s">
        <v>77</v>
      </c>
      <c r="D22" s="151"/>
      <c r="E22" s="151"/>
      <c r="F22" s="151"/>
    </row>
    <row r="23" spans="1:6" ht="12.75">
      <c r="A23" s="3" t="s">
        <v>107</v>
      </c>
      <c r="B23" s="17" t="s">
        <v>418</v>
      </c>
      <c r="C23" s="6" t="s">
        <v>77</v>
      </c>
      <c r="D23" s="151"/>
      <c r="E23" s="151"/>
      <c r="F23" s="151"/>
    </row>
    <row r="24" spans="1:6" ht="36" customHeight="1">
      <c r="A24" s="3" t="s">
        <v>108</v>
      </c>
      <c r="B24" s="48" t="s">
        <v>419</v>
      </c>
      <c r="C24" s="6" t="s">
        <v>77</v>
      </c>
      <c r="D24" s="151"/>
      <c r="E24" s="151"/>
      <c r="F24" s="151"/>
    </row>
    <row r="25" spans="1:6" ht="25.5">
      <c r="A25" s="3" t="s">
        <v>110</v>
      </c>
      <c r="B25" s="17" t="s">
        <v>420</v>
      </c>
      <c r="C25" s="6" t="s">
        <v>77</v>
      </c>
      <c r="D25" s="151"/>
      <c r="E25" s="151"/>
      <c r="F25" s="151"/>
    </row>
    <row r="26" spans="1:6" ht="25.5">
      <c r="A26" s="3" t="s">
        <v>112</v>
      </c>
      <c r="B26" s="17" t="s">
        <v>115</v>
      </c>
      <c r="C26" s="6" t="s">
        <v>77</v>
      </c>
      <c r="D26" s="152">
        <f>D25+D24+D23+D22+D20+D19+D18+D17+D16+D15+D14+D11</f>
        <v>0</v>
      </c>
      <c r="E26" s="152">
        <f>E25+E24+E23+E22+E20+E19+E18+E17+E16+E15+E14+E11</f>
        <v>49.6</v>
      </c>
      <c r="F26" s="152">
        <f>F25+F24+F23+F22+F20+F19+F18+F17+F16+F15+F14+F11</f>
        <v>119.49719999999999</v>
      </c>
    </row>
    <row r="27" spans="1:6" ht="25.5">
      <c r="A27" s="3" t="s">
        <v>114</v>
      </c>
      <c r="B27" s="17" t="s">
        <v>126</v>
      </c>
      <c r="C27" s="3" t="s">
        <v>117</v>
      </c>
      <c r="D27" s="152">
        <f>'т.1(в)'!D18</f>
        <v>0</v>
      </c>
      <c r="E27" s="152">
        <f>'т.1(в)'!E18</f>
        <v>15.4</v>
      </c>
      <c r="F27" s="152">
        <f>'т.1(в)'!F18</f>
        <v>19.8</v>
      </c>
    </row>
    <row r="28" spans="1:6" ht="38.25">
      <c r="A28" s="3" t="s">
        <v>116</v>
      </c>
      <c r="B28" s="17" t="s">
        <v>119</v>
      </c>
      <c r="C28" s="3" t="s">
        <v>64</v>
      </c>
      <c r="D28" s="63">
        <f>IF(D27=0,0,ROUND(D26/D27,2))</f>
        <v>0</v>
      </c>
      <c r="E28" s="63">
        <f>IF(E27=0,0,ROUND(E26/E27,2))</f>
        <v>3.22</v>
      </c>
      <c r="F28" s="63">
        <f>IF(F27=0,0,ROUND(F26/F27,2))</f>
        <v>6.04</v>
      </c>
    </row>
    <row r="29" spans="1:6" ht="25.5">
      <c r="A29" s="3" t="s">
        <v>118</v>
      </c>
      <c r="B29" s="17" t="s">
        <v>421</v>
      </c>
      <c r="C29" s="3" t="s">
        <v>64</v>
      </c>
      <c r="D29" s="152" t="e">
        <f>'т.13(в)'!D26/('т.1(в)'!D19+'т.1(в)'!D20)</f>
        <v>#DIV/0!</v>
      </c>
      <c r="E29" s="152">
        <f>'т.13(в)'!E26/('т.1(в)'!E19+'т.1(в)'!E20)</f>
        <v>0</v>
      </c>
      <c r="F29" s="152">
        <f>'т.13(в)'!F26/('т.1(в)'!F19+'т.1(в)'!F20)</f>
        <v>0</v>
      </c>
    </row>
    <row r="30" spans="1:6" ht="12.75">
      <c r="A30" s="3" t="s">
        <v>120</v>
      </c>
      <c r="B30" s="17" t="s">
        <v>123</v>
      </c>
      <c r="C30" s="3" t="s">
        <v>15</v>
      </c>
      <c r="D30" s="77">
        <f>IF(D28=0,0,D29/D28)</f>
        <v>0</v>
      </c>
      <c r="E30" s="77">
        <f>IF(E28=0,0,E29/E28)</f>
        <v>0</v>
      </c>
      <c r="F30" s="77">
        <f>IF(F28=0,0,F29/F28)</f>
        <v>0</v>
      </c>
    </row>
    <row r="31" spans="1:6" ht="56.25" customHeight="1">
      <c r="A31" s="3" t="s">
        <v>122</v>
      </c>
      <c r="B31" s="17" t="s">
        <v>125</v>
      </c>
      <c r="C31" s="3" t="s">
        <v>64</v>
      </c>
      <c r="D31" s="120" t="e">
        <f>ROUND(D28+D29,2)</f>
        <v>#DIV/0!</v>
      </c>
      <c r="E31" s="120">
        <f>ROUND(E28+E29,2)</f>
        <v>3.22</v>
      </c>
      <c r="F31" s="120">
        <f>ROUND(F28+F29,2)</f>
        <v>6.04</v>
      </c>
    </row>
    <row r="32" spans="1:6" ht="12.75">
      <c r="A32" s="3" t="s">
        <v>124</v>
      </c>
      <c r="B32" s="17" t="s">
        <v>401</v>
      </c>
      <c r="C32" s="3" t="s">
        <v>77</v>
      </c>
      <c r="D32" s="152" t="e">
        <f>D31*('т.1(в)'!D19+'т.1(в)'!D20)</f>
        <v>#DIV/0!</v>
      </c>
      <c r="E32" s="152">
        <f>E31*('т.1(в)'!E19+'т.1(в)'!E20)</f>
        <v>49.588</v>
      </c>
      <c r="F32" s="152">
        <f>F31*('т.1(в)'!F19+'т.1(в)'!F20)</f>
        <v>119.592</v>
      </c>
    </row>
    <row r="33" spans="1:6" ht="12.75">
      <c r="A33" s="189"/>
      <c r="B33" s="189"/>
      <c r="C33" s="189"/>
      <c r="D33" s="189"/>
      <c r="E33" s="189"/>
      <c r="F33" s="189"/>
    </row>
    <row r="34" spans="1:6" ht="12.75">
      <c r="A34" s="214" t="s">
        <v>91</v>
      </c>
      <c r="B34" s="214"/>
      <c r="C34" s="214"/>
      <c r="D34" s="214"/>
      <c r="E34" s="214"/>
      <c r="F34" s="214"/>
    </row>
    <row r="35" spans="1:6" ht="12.75">
      <c r="A35" s="14" t="s">
        <v>427</v>
      </c>
      <c r="B35" s="14"/>
      <c r="C35" s="14"/>
      <c r="D35" s="14"/>
      <c r="E35" s="14"/>
      <c r="F35" s="14"/>
    </row>
    <row r="36" spans="1:6" ht="12.75">
      <c r="A36" s="214" t="s">
        <v>428</v>
      </c>
      <c r="B36" s="214"/>
      <c r="C36" s="214"/>
      <c r="D36" s="214"/>
      <c r="E36" s="214"/>
      <c r="F36" s="214"/>
    </row>
    <row r="37" spans="1:6" ht="12.75">
      <c r="A37" s="214" t="s">
        <v>429</v>
      </c>
      <c r="B37" s="214"/>
      <c r="C37" s="214"/>
      <c r="D37" s="214"/>
      <c r="E37" s="214"/>
      <c r="F37" s="214"/>
    </row>
    <row r="38" spans="1:6" ht="12.75">
      <c r="A38" s="214" t="s">
        <v>430</v>
      </c>
      <c r="B38" s="214"/>
      <c r="C38" s="214"/>
      <c r="D38" s="214"/>
      <c r="E38" s="214"/>
      <c r="F38" s="214"/>
    </row>
    <row r="39" spans="1:6" ht="12.75">
      <c r="A39" s="214" t="s">
        <v>431</v>
      </c>
      <c r="B39" s="214"/>
      <c r="C39" s="214"/>
      <c r="D39" s="214"/>
      <c r="E39" s="214"/>
      <c r="F39" s="214"/>
    </row>
    <row r="40" spans="1:6" ht="12.75">
      <c r="A40" s="214" t="s">
        <v>432</v>
      </c>
      <c r="B40" s="214"/>
      <c r="C40" s="214"/>
      <c r="D40" s="214"/>
      <c r="E40" s="214"/>
      <c r="F40" s="214"/>
    </row>
    <row r="41" spans="1:6" ht="12.75">
      <c r="A41" s="204" t="s">
        <v>28</v>
      </c>
      <c r="B41" s="204"/>
      <c r="C41" s="204"/>
      <c r="D41" s="204"/>
      <c r="E41" s="204"/>
      <c r="F41" s="10"/>
    </row>
    <row r="42" spans="1:6" ht="12.75">
      <c r="A42" s="204"/>
      <c r="B42" s="204"/>
      <c r="C42" s="204"/>
      <c r="D42" s="204"/>
      <c r="E42" s="204"/>
      <c r="F42" s="10"/>
    </row>
    <row r="43" spans="1:6" ht="12.75">
      <c r="A43" s="204" t="s">
        <v>29</v>
      </c>
      <c r="B43" s="204"/>
      <c r="C43" s="204"/>
      <c r="D43" s="204"/>
      <c r="E43" s="204"/>
      <c r="F43" s="10"/>
    </row>
    <row r="44" spans="1:6" ht="12.75">
      <c r="A44" s="204"/>
      <c r="B44" s="204"/>
      <c r="C44" s="204"/>
      <c r="D44" s="204"/>
      <c r="E44" s="204"/>
      <c r="F44" s="10"/>
    </row>
    <row r="45" spans="1:6" ht="12.75">
      <c r="A45" s="204" t="s">
        <v>30</v>
      </c>
      <c r="B45" s="204"/>
      <c r="C45" s="204"/>
      <c r="D45" s="204"/>
      <c r="E45" s="204"/>
      <c r="F45" s="10"/>
    </row>
  </sheetData>
  <sheetProtection/>
  <mergeCells count="25">
    <mergeCell ref="A1:F1"/>
    <mergeCell ref="A2:F2"/>
    <mergeCell ref="A3:F3"/>
    <mergeCell ref="A4:F4"/>
    <mergeCell ref="A11:A13"/>
    <mergeCell ref="A20:A21"/>
    <mergeCell ref="A33:F33"/>
    <mergeCell ref="A34:F34"/>
    <mergeCell ref="A5:F5"/>
    <mergeCell ref="A6:F6"/>
    <mergeCell ref="A7:A9"/>
    <mergeCell ref="B7:B9"/>
    <mergeCell ref="C7:C9"/>
    <mergeCell ref="D7:E8"/>
    <mergeCell ref="F7:F9"/>
    <mergeCell ref="A36:F36"/>
    <mergeCell ref="A37:F37"/>
    <mergeCell ref="A40:F40"/>
    <mergeCell ref="A43:E43"/>
    <mergeCell ref="A44:E44"/>
    <mergeCell ref="A45:E45"/>
    <mergeCell ref="A38:F38"/>
    <mergeCell ref="A39:F39"/>
    <mergeCell ref="A41:E41"/>
    <mergeCell ref="A42:E42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3" sqref="A3:F3"/>
    </sheetView>
  </sheetViews>
  <sheetFormatPr defaultColWidth="9.00390625" defaultRowHeight="12.75"/>
  <cols>
    <col min="2" max="2" width="23.375" style="0" customWidth="1"/>
    <col min="3" max="3" width="11.75390625" style="0" customWidth="1"/>
    <col min="4" max="5" width="11.375" style="0" customWidth="1"/>
    <col min="6" max="6" width="11.125" style="0" customWidth="1"/>
  </cols>
  <sheetData>
    <row r="1" spans="1:6" ht="12.75">
      <c r="A1" s="203" t="s">
        <v>393</v>
      </c>
      <c r="B1" s="203"/>
      <c r="C1" s="203"/>
      <c r="D1" s="203"/>
      <c r="E1" s="203"/>
      <c r="F1" s="203"/>
    </row>
    <row r="2" spans="1:6" ht="18.75">
      <c r="A2" s="217" t="s">
        <v>94</v>
      </c>
      <c r="B2" s="217"/>
      <c r="C2" s="217"/>
      <c r="D2" s="217"/>
      <c r="E2" s="217"/>
      <c r="F2" s="217"/>
    </row>
    <row r="3" spans="1:6" ht="18.75">
      <c r="A3" s="217" t="s">
        <v>357</v>
      </c>
      <c r="B3" s="217"/>
      <c r="C3" s="217"/>
      <c r="D3" s="217"/>
      <c r="E3" s="217"/>
      <c r="F3" s="217"/>
    </row>
    <row r="4" spans="1:6" ht="18.75">
      <c r="A4" s="218" t="s">
        <v>2</v>
      </c>
      <c r="B4" s="218"/>
      <c r="C4" s="218"/>
      <c r="D4" s="218"/>
      <c r="E4" s="218"/>
      <c r="F4" s="218"/>
    </row>
    <row r="5" spans="1:6" ht="12.75">
      <c r="A5" s="219" t="s">
        <v>3</v>
      </c>
      <c r="B5" s="219"/>
      <c r="C5" s="219"/>
      <c r="D5" s="219"/>
      <c r="E5" s="219"/>
      <c r="F5" s="219"/>
    </row>
    <row r="6" spans="1:6" ht="12.75">
      <c r="A6" s="221"/>
      <c r="B6" s="221"/>
      <c r="C6" s="221"/>
      <c r="D6" s="221"/>
      <c r="E6" s="221"/>
      <c r="F6" s="221"/>
    </row>
    <row r="7" spans="1:6" ht="12.75">
      <c r="A7" s="211" t="s">
        <v>4</v>
      </c>
      <c r="B7" s="211" t="s">
        <v>5</v>
      </c>
      <c r="C7" s="211" t="s">
        <v>34</v>
      </c>
      <c r="D7" s="205" t="s">
        <v>33</v>
      </c>
      <c r="E7" s="206"/>
      <c r="F7" s="211" t="s">
        <v>32</v>
      </c>
    </row>
    <row r="8" spans="1:6" ht="12.75">
      <c r="A8" s="212"/>
      <c r="B8" s="212"/>
      <c r="C8" s="212"/>
      <c r="D8" s="207"/>
      <c r="E8" s="208"/>
      <c r="F8" s="212"/>
    </row>
    <row r="9" spans="1:6" ht="12.75">
      <c r="A9" s="213"/>
      <c r="B9" s="213"/>
      <c r="C9" s="213"/>
      <c r="D9" s="3" t="s">
        <v>6</v>
      </c>
      <c r="E9" s="4" t="s">
        <v>7</v>
      </c>
      <c r="F9" s="213"/>
    </row>
    <row r="10" spans="1:6" ht="12.75">
      <c r="A10" s="5">
        <v>1</v>
      </c>
      <c r="B10" s="6">
        <v>2</v>
      </c>
      <c r="C10" s="7">
        <v>3</v>
      </c>
      <c r="D10" s="8">
        <v>4</v>
      </c>
      <c r="E10" s="9">
        <v>5</v>
      </c>
      <c r="F10" s="6">
        <v>6</v>
      </c>
    </row>
    <row r="11" spans="1:6" ht="25.5">
      <c r="A11" s="190" t="s">
        <v>8</v>
      </c>
      <c r="B11" s="48" t="s">
        <v>422</v>
      </c>
      <c r="C11" s="16" t="s">
        <v>77</v>
      </c>
      <c r="D11" s="15">
        <f>D12+D13</f>
        <v>0</v>
      </c>
      <c r="E11" s="15">
        <f>E12+E13</f>
        <v>0</v>
      </c>
      <c r="F11" s="15">
        <f>F12+F13</f>
        <v>0</v>
      </c>
    </row>
    <row r="12" spans="1:6" ht="25.5">
      <c r="A12" s="190"/>
      <c r="B12" s="17" t="s">
        <v>96</v>
      </c>
      <c r="C12" s="3" t="s">
        <v>77</v>
      </c>
      <c r="D12" s="13"/>
      <c r="E12" s="13"/>
      <c r="F12" s="18">
        <f>'т.17(к)'!K19</f>
        <v>0</v>
      </c>
    </row>
    <row r="13" spans="1:6" ht="38.25">
      <c r="A13" s="190"/>
      <c r="B13" s="17" t="s">
        <v>97</v>
      </c>
      <c r="C13" s="3" t="s">
        <v>77</v>
      </c>
      <c r="D13" s="13"/>
      <c r="E13" s="13"/>
      <c r="F13" s="13"/>
    </row>
    <row r="14" spans="1:6" ht="25.5">
      <c r="A14" s="3" t="s">
        <v>11</v>
      </c>
      <c r="B14" s="17" t="s">
        <v>413</v>
      </c>
      <c r="C14" s="3" t="s">
        <v>77</v>
      </c>
      <c r="D14" s="18">
        <f>'т.16(к)'!D24</f>
        <v>0</v>
      </c>
      <c r="E14" s="18">
        <f>'т.16(к)'!E24</f>
        <v>0</v>
      </c>
      <c r="F14" s="18">
        <f>'т.16(к)'!F24</f>
        <v>0</v>
      </c>
    </row>
    <row r="15" spans="1:6" ht="12.75">
      <c r="A15" s="3" t="s">
        <v>13</v>
      </c>
      <c r="B15" s="17" t="s">
        <v>414</v>
      </c>
      <c r="C15" s="3" t="s">
        <v>77</v>
      </c>
      <c r="D15" s="13"/>
      <c r="E15" s="13"/>
      <c r="F15" s="13"/>
    </row>
    <row r="16" spans="1:6" ht="12.75">
      <c r="A16" s="3" t="s">
        <v>16</v>
      </c>
      <c r="B16" s="17" t="s">
        <v>100</v>
      </c>
      <c r="C16" s="3" t="s">
        <v>77</v>
      </c>
      <c r="D16" s="18">
        <f>'т.21(к)'!B13</f>
        <v>0</v>
      </c>
      <c r="E16" s="18">
        <f>'т.21(к)'!C13</f>
        <v>0</v>
      </c>
      <c r="F16" s="18">
        <f>'т.21(к)'!D13</f>
        <v>0</v>
      </c>
    </row>
    <row r="17" spans="1:6" ht="25.5">
      <c r="A17" s="3" t="s">
        <v>18</v>
      </c>
      <c r="B17" s="17" t="s">
        <v>101</v>
      </c>
      <c r="C17" s="3" t="s">
        <v>77</v>
      </c>
      <c r="D17" s="13"/>
      <c r="E17" s="13"/>
      <c r="F17" s="18">
        <f>'т.23(к)'!H24</f>
        <v>0</v>
      </c>
    </row>
    <row r="18" spans="1:6" ht="12.75">
      <c r="A18" s="3" t="s">
        <v>20</v>
      </c>
      <c r="B18" s="17" t="s">
        <v>102</v>
      </c>
      <c r="C18" s="3" t="s">
        <v>77</v>
      </c>
      <c r="D18" s="13"/>
      <c r="E18" s="13"/>
      <c r="F18" s="13"/>
    </row>
    <row r="19" spans="1:6" ht="25.5">
      <c r="A19" s="3" t="s">
        <v>22</v>
      </c>
      <c r="B19" s="17" t="s">
        <v>423</v>
      </c>
      <c r="C19" s="3" t="s">
        <v>77</v>
      </c>
      <c r="D19" s="18">
        <f>'т.24(к)'!D14</f>
        <v>0</v>
      </c>
      <c r="E19" s="18">
        <f>'т.24(к)'!E14</f>
        <v>0</v>
      </c>
      <c r="F19" s="18">
        <f>'т.24(к)'!F14</f>
        <v>0</v>
      </c>
    </row>
    <row r="20" spans="1:6" ht="25.5">
      <c r="A20" s="190" t="s">
        <v>24</v>
      </c>
      <c r="B20" s="17" t="s">
        <v>104</v>
      </c>
      <c r="C20" s="3" t="s">
        <v>77</v>
      </c>
      <c r="D20" s="13"/>
      <c r="E20" s="13"/>
      <c r="F20" s="13"/>
    </row>
    <row r="21" spans="1:6" ht="25.5">
      <c r="A21" s="190"/>
      <c r="B21" s="17" t="s">
        <v>416</v>
      </c>
      <c r="C21" s="3" t="s">
        <v>77</v>
      </c>
      <c r="D21" s="13"/>
      <c r="E21" s="13"/>
      <c r="F21" s="13"/>
    </row>
    <row r="22" spans="1:6" ht="12.75">
      <c r="A22" s="3" t="s">
        <v>87</v>
      </c>
      <c r="B22" s="17" t="s">
        <v>417</v>
      </c>
      <c r="C22" s="3" t="s">
        <v>77</v>
      </c>
      <c r="D22" s="13"/>
      <c r="E22" s="13"/>
      <c r="F22" s="13"/>
    </row>
    <row r="23" spans="1:6" ht="12.75">
      <c r="A23" s="3" t="s">
        <v>107</v>
      </c>
      <c r="B23" s="17" t="s">
        <v>418</v>
      </c>
      <c r="C23" s="3" t="s">
        <v>77</v>
      </c>
      <c r="D23" s="13">
        <f>'т.25(к)'!C12</f>
        <v>0</v>
      </c>
      <c r="E23" s="13">
        <f>'т.25(к)'!D12</f>
        <v>0</v>
      </c>
      <c r="F23" s="13">
        <f>'т.25(к)'!E12</f>
        <v>0</v>
      </c>
    </row>
    <row r="24" spans="1:6" ht="25.5">
      <c r="A24" s="3" t="s">
        <v>108</v>
      </c>
      <c r="B24" s="17" t="s">
        <v>424</v>
      </c>
      <c r="C24" s="3" t="s">
        <v>77</v>
      </c>
      <c r="D24" s="13">
        <f>'т.26 (к)'!C9</f>
        <v>0</v>
      </c>
      <c r="E24" s="13">
        <f>'т.26 (к)'!D10</f>
        <v>0</v>
      </c>
      <c r="F24" s="13">
        <f>'т.26 (к)'!E10</f>
        <v>0</v>
      </c>
    </row>
    <row r="25" spans="1:6" ht="25.5">
      <c r="A25" s="3" t="s">
        <v>110</v>
      </c>
      <c r="B25" s="17" t="s">
        <v>425</v>
      </c>
      <c r="C25" s="3" t="s">
        <v>77</v>
      </c>
      <c r="D25" s="13">
        <f>'т.26 (к)'!C34</f>
        <v>0</v>
      </c>
      <c r="E25" s="13">
        <f>'т.26 (к)'!D34</f>
        <v>0</v>
      </c>
      <c r="F25" s="13">
        <f>'т.26 (к)'!E34</f>
        <v>0</v>
      </c>
    </row>
    <row r="26" spans="1:6" ht="12.75">
      <c r="A26" s="3" t="s">
        <v>112</v>
      </c>
      <c r="B26" s="17" t="s">
        <v>115</v>
      </c>
      <c r="C26" s="3" t="s">
        <v>77</v>
      </c>
      <c r="D26" s="18">
        <f>D25+D24+D23+D22+D20+D19+D18+D17+D16+D15+D14+D11</f>
        <v>0</v>
      </c>
      <c r="E26" s="18">
        <f>E25+E24+E23+E22+E20+E19+E18+E17+E16+E15+E14+E11</f>
        <v>0</v>
      </c>
      <c r="F26" s="18">
        <f>F25+F24+F23+F22+F20+F19+F18+F17+F16+F15+F14+F11</f>
        <v>0</v>
      </c>
    </row>
    <row r="27" spans="1:6" ht="38.25">
      <c r="A27" s="3" t="s">
        <v>114</v>
      </c>
      <c r="B27" s="17" t="s">
        <v>235</v>
      </c>
      <c r="C27" s="3" t="s">
        <v>117</v>
      </c>
      <c r="D27" s="18">
        <f>'т.16(к)'!D12</f>
        <v>0</v>
      </c>
      <c r="E27" s="18">
        <f>'т.16(к)'!E12</f>
        <v>0</v>
      </c>
      <c r="F27" s="18">
        <f>'т.16(к)'!F12</f>
        <v>0</v>
      </c>
    </row>
    <row r="28" spans="1:6" ht="38.25">
      <c r="A28" s="3" t="s">
        <v>116</v>
      </c>
      <c r="B28" s="17" t="s">
        <v>233</v>
      </c>
      <c r="C28" s="3" t="s">
        <v>64</v>
      </c>
      <c r="D28" s="120">
        <f>IF(D27=0,0,ROUND(D26/D27,2))</f>
        <v>0</v>
      </c>
      <c r="E28" s="120">
        <f>IF(E27=0,0,ROUND(E26/E27,2))</f>
        <v>0</v>
      </c>
      <c r="F28" s="120">
        <f>IF(F27=0,0,ROUND(F26/F27,2))</f>
        <v>0</v>
      </c>
    </row>
    <row r="29" spans="1:6" ht="12.75">
      <c r="A29" s="3" t="s">
        <v>118</v>
      </c>
      <c r="B29" s="17" t="s">
        <v>426</v>
      </c>
      <c r="C29" s="3" t="s">
        <v>64</v>
      </c>
      <c r="D29" s="76" t="e">
        <f>'т.27(к)'!D26/('т.15(к)'!D18+'т.15(к)'!D19)</f>
        <v>#DIV/0!</v>
      </c>
      <c r="E29" s="76" t="e">
        <f>'т.27(к)'!E26/('т.15(к)'!E18+'т.15(к)'!E19)</f>
        <v>#DIV/0!</v>
      </c>
      <c r="F29" s="76" t="e">
        <f>'т.27(к)'!F26/('т.15(к)'!F18+'т.15(к)'!F19)</f>
        <v>#DIV/0!</v>
      </c>
    </row>
    <row r="30" spans="1:6" ht="12.75">
      <c r="A30" s="3" t="s">
        <v>120</v>
      </c>
      <c r="B30" s="17" t="s">
        <v>123</v>
      </c>
      <c r="C30" s="3" t="s">
        <v>15</v>
      </c>
      <c r="D30" s="77">
        <f>IF(D28=0,0,D29/D28)</f>
        <v>0</v>
      </c>
      <c r="E30" s="77">
        <f>IF(E28=0,0,E29/E28)</f>
        <v>0</v>
      </c>
      <c r="F30" s="77">
        <f>IF(F28=0,0,F29/F28)</f>
        <v>0</v>
      </c>
    </row>
    <row r="31" spans="1:6" ht="38.25">
      <c r="A31" s="3" t="s">
        <v>122</v>
      </c>
      <c r="B31" s="17" t="s">
        <v>125</v>
      </c>
      <c r="C31" s="3" t="s">
        <v>64</v>
      </c>
      <c r="D31" s="120" t="e">
        <f>ROUND(D28+D29,2)</f>
        <v>#DIV/0!</v>
      </c>
      <c r="E31" s="120" t="e">
        <f>ROUND(E28+E29,2)</f>
        <v>#DIV/0!</v>
      </c>
      <c r="F31" s="120" t="e">
        <f>ROUND(F28+F29,2)</f>
        <v>#DIV/0!</v>
      </c>
    </row>
    <row r="32" spans="1:6" ht="12.75">
      <c r="A32" s="3" t="s">
        <v>124</v>
      </c>
      <c r="B32" s="17" t="s">
        <v>402</v>
      </c>
      <c r="C32" s="3" t="s">
        <v>77</v>
      </c>
      <c r="D32" s="18" t="e">
        <f>D31*('т.15(к)'!D18+'т.15(к)'!D19)</f>
        <v>#DIV/0!</v>
      </c>
      <c r="E32" s="18" t="e">
        <f>E31*('т.15(к)'!E18+'т.15(к)'!E19)</f>
        <v>#DIV/0!</v>
      </c>
      <c r="F32" s="18" t="e">
        <f>F31*('т.15(к)'!F18+'т.15(к)'!F19)</f>
        <v>#DIV/0!</v>
      </c>
    </row>
    <row r="33" spans="1:6" ht="12.75">
      <c r="A33" s="189"/>
      <c r="B33" s="189"/>
      <c r="C33" s="189"/>
      <c r="D33" s="189"/>
      <c r="E33" s="189"/>
      <c r="F33" s="189"/>
    </row>
    <row r="34" spans="1:6" ht="12.75">
      <c r="A34" s="214" t="s">
        <v>91</v>
      </c>
      <c r="B34" s="214"/>
      <c r="C34" s="214"/>
      <c r="D34" s="214"/>
      <c r="E34" s="214"/>
      <c r="F34" s="214"/>
    </row>
    <row r="35" spans="1:6" ht="12.75">
      <c r="A35" s="14" t="s">
        <v>427</v>
      </c>
      <c r="B35" s="14"/>
      <c r="C35" s="14"/>
      <c r="D35" s="14"/>
      <c r="E35" s="14"/>
      <c r="F35" s="14"/>
    </row>
    <row r="36" spans="1:6" ht="12.75">
      <c r="A36" s="214" t="s">
        <v>428</v>
      </c>
      <c r="B36" s="214"/>
      <c r="C36" s="214"/>
      <c r="D36" s="214"/>
      <c r="E36" s="214"/>
      <c r="F36" s="214"/>
    </row>
    <row r="37" spans="1:6" ht="12.75">
      <c r="A37" s="214" t="s">
        <v>429</v>
      </c>
      <c r="B37" s="214"/>
      <c r="C37" s="214"/>
      <c r="D37" s="214"/>
      <c r="E37" s="214"/>
      <c r="F37" s="214"/>
    </row>
    <row r="38" spans="1:6" ht="12.75">
      <c r="A38" s="214" t="s">
        <v>430</v>
      </c>
      <c r="B38" s="214"/>
      <c r="C38" s="214"/>
      <c r="D38" s="214"/>
      <c r="E38" s="214"/>
      <c r="F38" s="214"/>
    </row>
    <row r="39" spans="1:6" ht="12.75">
      <c r="A39" s="214" t="s">
        <v>431</v>
      </c>
      <c r="B39" s="214"/>
      <c r="C39" s="214"/>
      <c r="D39" s="214"/>
      <c r="E39" s="214"/>
      <c r="F39" s="214"/>
    </row>
    <row r="40" spans="1:6" ht="12.75">
      <c r="A40" s="214" t="s">
        <v>432</v>
      </c>
      <c r="B40" s="214"/>
      <c r="C40" s="214"/>
      <c r="D40" s="214"/>
      <c r="E40" s="214"/>
      <c r="F40" s="214"/>
    </row>
    <row r="41" spans="1:6" ht="12.75">
      <c r="A41" s="204" t="s">
        <v>28</v>
      </c>
      <c r="B41" s="204"/>
      <c r="C41" s="204"/>
      <c r="D41" s="204"/>
      <c r="E41" s="204"/>
      <c r="F41" s="10"/>
    </row>
    <row r="42" spans="1:6" ht="12.75">
      <c r="A42" s="204"/>
      <c r="B42" s="204"/>
      <c r="C42" s="204"/>
      <c r="D42" s="204"/>
      <c r="E42" s="204"/>
      <c r="F42" s="10"/>
    </row>
    <row r="43" spans="1:6" ht="12.75">
      <c r="A43" s="204" t="s">
        <v>29</v>
      </c>
      <c r="B43" s="204"/>
      <c r="C43" s="204"/>
      <c r="D43" s="204"/>
      <c r="E43" s="204"/>
      <c r="F43" s="10"/>
    </row>
    <row r="44" spans="1:6" ht="12.75">
      <c r="A44" s="204"/>
      <c r="B44" s="204"/>
      <c r="C44" s="204"/>
      <c r="D44" s="204"/>
      <c r="E44" s="204"/>
      <c r="F44" s="10"/>
    </row>
    <row r="45" spans="1:6" ht="12.75">
      <c r="A45" s="204" t="s">
        <v>30</v>
      </c>
      <c r="B45" s="204"/>
      <c r="C45" s="204"/>
      <c r="D45" s="204"/>
      <c r="E45" s="204"/>
      <c r="F45" s="10"/>
    </row>
  </sheetData>
  <sheetProtection/>
  <mergeCells count="25">
    <mergeCell ref="A1:F1"/>
    <mergeCell ref="A2:F2"/>
    <mergeCell ref="A3:F3"/>
    <mergeCell ref="A4:F4"/>
    <mergeCell ref="A5:F5"/>
    <mergeCell ref="A6:F6"/>
    <mergeCell ref="A7:A9"/>
    <mergeCell ref="B7:B9"/>
    <mergeCell ref="C7:C9"/>
    <mergeCell ref="D7:E8"/>
    <mergeCell ref="F7:F9"/>
    <mergeCell ref="A44:E44"/>
    <mergeCell ref="A45:E45"/>
    <mergeCell ref="A11:A13"/>
    <mergeCell ref="A20:A21"/>
    <mergeCell ref="A33:F33"/>
    <mergeCell ref="A39:F39"/>
    <mergeCell ref="A34:F34"/>
    <mergeCell ref="A36:F36"/>
    <mergeCell ref="A37:F37"/>
    <mergeCell ref="A38:F38"/>
    <mergeCell ref="A40:F40"/>
    <mergeCell ref="A41:E41"/>
    <mergeCell ref="A42:E42"/>
    <mergeCell ref="A43:E4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M7" sqref="M7"/>
    </sheetView>
  </sheetViews>
  <sheetFormatPr defaultColWidth="9.00390625" defaultRowHeight="12.75"/>
  <cols>
    <col min="2" max="2" width="26.375" style="0" customWidth="1"/>
    <col min="3" max="3" width="20.125" style="0" customWidth="1"/>
    <col min="4" max="4" width="16.625" style="0" customWidth="1"/>
    <col min="5" max="5" width="14.25390625" style="0" customWidth="1"/>
    <col min="6" max="6" width="15.375" style="0" customWidth="1"/>
  </cols>
  <sheetData>
    <row r="1" spans="4:6" ht="12.75">
      <c r="D1" s="275" t="s">
        <v>403</v>
      </c>
      <c r="E1" s="275"/>
      <c r="F1" s="275"/>
    </row>
    <row r="2" spans="1:6" ht="18" customHeight="1">
      <c r="A2" s="276" t="s">
        <v>438</v>
      </c>
      <c r="B2" s="276"/>
      <c r="C2" s="276"/>
      <c r="D2" s="276"/>
      <c r="E2" s="276"/>
      <c r="F2" s="276"/>
    </row>
    <row r="3" spans="1:6" ht="12.75">
      <c r="A3" s="276"/>
      <c r="B3" s="276"/>
      <c r="C3" s="276"/>
      <c r="D3" s="276"/>
      <c r="E3" s="276"/>
      <c r="F3" s="276"/>
    </row>
    <row r="4" spans="1:6" ht="15.75">
      <c r="A4" s="172"/>
      <c r="B4" s="172"/>
      <c r="C4" s="172"/>
      <c r="D4" s="172"/>
      <c r="E4" s="172"/>
      <c r="F4" s="172"/>
    </row>
    <row r="5" spans="1:6" ht="15.75">
      <c r="A5" s="173"/>
      <c r="B5" s="173"/>
      <c r="C5" s="173"/>
      <c r="D5" s="173"/>
      <c r="E5" s="173"/>
      <c r="F5" s="173"/>
    </row>
    <row r="6" spans="1:6" ht="21.75" customHeight="1">
      <c r="A6" s="272" t="s">
        <v>404</v>
      </c>
      <c r="B6" s="277"/>
      <c r="C6" s="278" t="s">
        <v>451</v>
      </c>
      <c r="D6" s="278" t="s">
        <v>405</v>
      </c>
      <c r="E6" s="272" t="s">
        <v>406</v>
      </c>
      <c r="F6" s="272" t="s">
        <v>407</v>
      </c>
    </row>
    <row r="7" spans="1:6" ht="88.5" customHeight="1">
      <c r="A7" s="273"/>
      <c r="B7" s="277"/>
      <c r="C7" s="278"/>
      <c r="D7" s="278"/>
      <c r="E7" s="273"/>
      <c r="F7" s="273"/>
    </row>
    <row r="8" spans="1:6" ht="15.75">
      <c r="A8" s="175">
        <v>1</v>
      </c>
      <c r="B8" s="174" t="s">
        <v>408</v>
      </c>
      <c r="C8" s="176"/>
      <c r="D8" s="179" t="e">
        <f>D10/C10*C8</f>
        <v>#DIV/0!</v>
      </c>
      <c r="E8" s="179" t="e">
        <f>E10/C10*C8</f>
        <v>#DIV/0!</v>
      </c>
      <c r="F8" s="179" t="e">
        <f>F10/C10*C8</f>
        <v>#DIV/0!</v>
      </c>
    </row>
    <row r="9" spans="1:6" ht="15.75">
      <c r="A9" s="175">
        <v>2</v>
      </c>
      <c r="B9" s="174" t="s">
        <v>409</v>
      </c>
      <c r="C9" s="176"/>
      <c r="D9" s="179" t="e">
        <f>D10/C10*C9</f>
        <v>#DIV/0!</v>
      </c>
      <c r="E9" s="179" t="e">
        <f>E10/C10*C9</f>
        <v>#DIV/0!</v>
      </c>
      <c r="F9" s="179" t="e">
        <f>F10/C10*C9</f>
        <v>#DIV/0!</v>
      </c>
    </row>
    <row r="10" spans="1:6" ht="15.75">
      <c r="A10" s="175"/>
      <c r="B10" s="174" t="s">
        <v>410</v>
      </c>
      <c r="C10" s="176"/>
      <c r="D10" s="176"/>
      <c r="E10" s="176"/>
      <c r="F10" s="176"/>
    </row>
    <row r="11" spans="1:6" ht="15.75">
      <c r="A11" s="173"/>
      <c r="B11" s="173"/>
      <c r="C11" s="173"/>
      <c r="D11" s="173"/>
      <c r="E11" s="173"/>
      <c r="F11" s="173"/>
    </row>
    <row r="12" spans="1:6" ht="15.75">
      <c r="A12" s="173"/>
      <c r="B12" s="177"/>
      <c r="C12" s="177"/>
      <c r="D12" s="178"/>
      <c r="E12" s="173"/>
      <c r="F12" s="173"/>
    </row>
    <row r="13" spans="1:6" ht="15.75">
      <c r="A13" s="274" t="s">
        <v>28</v>
      </c>
      <c r="B13" s="274"/>
      <c r="C13" s="274"/>
      <c r="D13" s="274"/>
      <c r="E13" s="274"/>
      <c r="F13" s="274"/>
    </row>
    <row r="14" spans="1:6" ht="15.75">
      <c r="A14" s="274" t="s">
        <v>29</v>
      </c>
      <c r="B14" s="274"/>
      <c r="C14" s="274"/>
      <c r="D14" s="274"/>
      <c r="E14" s="274"/>
      <c r="F14" s="274"/>
    </row>
    <row r="15" spans="1:6" ht="15.75">
      <c r="A15" s="274" t="s">
        <v>30</v>
      </c>
      <c r="B15" s="274"/>
      <c r="C15" s="274"/>
      <c r="D15" s="274"/>
      <c r="E15" s="274"/>
      <c r="F15" s="274"/>
    </row>
  </sheetData>
  <sheetProtection/>
  <mergeCells count="11">
    <mergeCell ref="D1:F1"/>
    <mergeCell ref="A2:F3"/>
    <mergeCell ref="A6:A7"/>
    <mergeCell ref="B6:B7"/>
    <mergeCell ref="C6:C7"/>
    <mergeCell ref="D6:D7"/>
    <mergeCell ref="E6:E7"/>
    <mergeCell ref="F6:F7"/>
    <mergeCell ref="A13:F13"/>
    <mergeCell ref="A14:F14"/>
    <mergeCell ref="A15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Zeros="0" zoomScaleSheetLayoutView="100" zoomScalePageLayoutView="0" workbookViewId="0" topLeftCell="A25">
      <selection activeCell="F12" sqref="F12"/>
    </sheetView>
  </sheetViews>
  <sheetFormatPr defaultColWidth="9.00390625" defaultRowHeight="12.75"/>
  <cols>
    <col min="1" max="1" width="6.125" style="1" customWidth="1"/>
    <col min="2" max="2" width="33.25390625" style="1" customWidth="1"/>
    <col min="3" max="3" width="8.625" style="1" customWidth="1"/>
    <col min="4" max="5" width="18.75390625" style="1" customWidth="1"/>
    <col min="6" max="6" width="23.625" style="1" customWidth="1"/>
    <col min="7" max="16384" width="9.125" style="1" customWidth="1"/>
  </cols>
  <sheetData>
    <row r="1" spans="1:6" ht="12.75">
      <c r="A1" s="203" t="s">
        <v>368</v>
      </c>
      <c r="B1" s="203"/>
      <c r="C1" s="203"/>
      <c r="D1" s="203"/>
      <c r="E1" s="203"/>
      <c r="F1" s="203"/>
    </row>
    <row r="2" spans="1:6" ht="18.75">
      <c r="A2" s="217" t="s">
        <v>71</v>
      </c>
      <c r="B2" s="217"/>
      <c r="C2" s="217"/>
      <c r="D2" s="217"/>
      <c r="E2" s="217"/>
      <c r="F2" s="217"/>
    </row>
    <row r="3" spans="1:6" ht="18.75">
      <c r="A3" s="218" t="s">
        <v>457</v>
      </c>
      <c r="B3" s="218"/>
      <c r="C3" s="218"/>
      <c r="D3" s="218"/>
      <c r="E3" s="218"/>
      <c r="F3" s="218"/>
    </row>
    <row r="4" spans="1:6" ht="12.75">
      <c r="A4" s="219" t="s">
        <v>3</v>
      </c>
      <c r="B4" s="219"/>
      <c r="C4" s="219"/>
      <c r="D4" s="219"/>
      <c r="E4" s="219"/>
      <c r="F4" s="219"/>
    </row>
    <row r="5" spans="1:6" ht="12.75">
      <c r="A5" s="221"/>
      <c r="B5" s="221"/>
      <c r="C5" s="221"/>
      <c r="D5" s="221"/>
      <c r="E5" s="221"/>
      <c r="F5" s="221"/>
    </row>
    <row r="6" spans="1:6" ht="12.75" customHeight="1">
      <c r="A6" s="211" t="s">
        <v>4</v>
      </c>
      <c r="B6" s="211" t="s">
        <v>5</v>
      </c>
      <c r="C6" s="211" t="s">
        <v>34</v>
      </c>
      <c r="D6" s="205">
        <v>211</v>
      </c>
      <c r="E6" s="206"/>
      <c r="F6" s="211">
        <v>2012</v>
      </c>
    </row>
    <row r="7" spans="1:6" ht="12.75">
      <c r="A7" s="212"/>
      <c r="B7" s="212"/>
      <c r="C7" s="212"/>
      <c r="D7" s="207"/>
      <c r="E7" s="208"/>
      <c r="F7" s="212"/>
    </row>
    <row r="8" spans="1:6" ht="15.75" customHeight="1">
      <c r="A8" s="212"/>
      <c r="B8" s="212"/>
      <c r="C8" s="212"/>
      <c r="D8" s="209"/>
      <c r="E8" s="210"/>
      <c r="F8" s="212"/>
    </row>
    <row r="9" spans="1:6" ht="15.75" customHeight="1">
      <c r="A9" s="213"/>
      <c r="B9" s="213"/>
      <c r="C9" s="213"/>
      <c r="D9" s="3" t="s">
        <v>6</v>
      </c>
      <c r="E9" s="4" t="s">
        <v>7</v>
      </c>
      <c r="F9" s="213"/>
    </row>
    <row r="10" spans="1:6" ht="12.75">
      <c r="A10" s="5">
        <v>1</v>
      </c>
      <c r="B10" s="6">
        <v>2</v>
      </c>
      <c r="C10" s="7">
        <v>3</v>
      </c>
      <c r="D10" s="6">
        <v>4</v>
      </c>
      <c r="E10" s="6">
        <v>5</v>
      </c>
      <c r="F10" s="6">
        <v>6</v>
      </c>
    </row>
    <row r="11" spans="1:6" ht="19.5" customHeight="1">
      <c r="A11" s="16" t="s">
        <v>72</v>
      </c>
      <c r="B11" s="70" t="s">
        <v>73</v>
      </c>
      <c r="C11" s="47" t="s">
        <v>74</v>
      </c>
      <c r="D11" s="15">
        <f>'т.1(в)'!D18</f>
        <v>0</v>
      </c>
      <c r="E11" s="15">
        <f>'т.1(в)'!E18</f>
        <v>15.4</v>
      </c>
      <c r="F11" s="15">
        <f>'т.1(в)'!F18</f>
        <v>19.8</v>
      </c>
    </row>
    <row r="12" spans="1:6" ht="25.5">
      <c r="A12" s="6" t="s">
        <v>75</v>
      </c>
      <c r="B12" s="71" t="s">
        <v>76</v>
      </c>
      <c r="C12" s="3" t="s">
        <v>77</v>
      </c>
      <c r="D12" s="72">
        <f>D13+D20+D28+D35+D36+D37+D40+D41</f>
        <v>0</v>
      </c>
      <c r="E12" s="72">
        <v>126.3</v>
      </c>
      <c r="F12" s="72">
        <v>242.8</v>
      </c>
    </row>
    <row r="13" spans="1:6" ht="12.75">
      <c r="A13" s="216" t="s">
        <v>8</v>
      </c>
      <c r="B13" s="71" t="s">
        <v>78</v>
      </c>
      <c r="C13" s="3" t="s">
        <v>77</v>
      </c>
      <c r="D13" s="72">
        <f>SUM(D14:D19)</f>
        <v>0</v>
      </c>
      <c r="E13" s="72">
        <v>119.1</v>
      </c>
      <c r="F13" s="72">
        <v>237.2</v>
      </c>
    </row>
    <row r="14" spans="1:6" ht="12.75">
      <c r="A14" s="216"/>
      <c r="B14" s="17" t="s">
        <v>79</v>
      </c>
      <c r="C14" s="3" t="s">
        <v>77</v>
      </c>
      <c r="D14" s="73"/>
      <c r="E14" s="73">
        <v>49.6</v>
      </c>
      <c r="F14" s="73">
        <v>88.78</v>
      </c>
    </row>
    <row r="15" spans="1:6" ht="12.75">
      <c r="A15" s="216"/>
      <c r="B15" s="17" t="s">
        <v>181</v>
      </c>
      <c r="C15" s="3" t="s">
        <v>77</v>
      </c>
      <c r="D15" s="73"/>
      <c r="E15" s="73">
        <v>0</v>
      </c>
      <c r="F15" s="73">
        <v>0</v>
      </c>
    </row>
    <row r="16" spans="1:6" ht="38.25">
      <c r="A16" s="216"/>
      <c r="B16" s="39" t="s">
        <v>201</v>
      </c>
      <c r="C16" s="3" t="s">
        <v>77</v>
      </c>
      <c r="D16" s="73"/>
      <c r="E16" s="73">
        <v>29.2</v>
      </c>
      <c r="F16" s="73">
        <v>93.7</v>
      </c>
    </row>
    <row r="17" spans="1:6" ht="12.75">
      <c r="A17" s="216"/>
      <c r="B17" s="17" t="s">
        <v>202</v>
      </c>
      <c r="C17" s="3" t="s">
        <v>77</v>
      </c>
      <c r="D17" s="73"/>
      <c r="E17" s="73">
        <v>30</v>
      </c>
      <c r="F17" s="73">
        <v>40.75</v>
      </c>
    </row>
    <row r="18" spans="1:6" ht="12.75">
      <c r="A18" s="216"/>
      <c r="B18" s="17" t="s">
        <v>180</v>
      </c>
      <c r="C18" s="3" t="s">
        <v>77</v>
      </c>
      <c r="D18" s="73"/>
      <c r="E18" s="73">
        <v>10.26</v>
      </c>
      <c r="F18" s="73">
        <v>13.94</v>
      </c>
    </row>
    <row r="19" spans="1:6" ht="12.75">
      <c r="A19" s="216"/>
      <c r="B19" s="17" t="s">
        <v>203</v>
      </c>
      <c r="C19" s="3" t="s">
        <v>77</v>
      </c>
      <c r="D19" s="73"/>
      <c r="E19" s="73"/>
      <c r="F19" s="73"/>
    </row>
    <row r="20" spans="1:6" ht="12.75">
      <c r="A20" s="216" t="s">
        <v>11</v>
      </c>
      <c r="B20" s="71" t="s">
        <v>80</v>
      </c>
      <c r="C20" s="3" t="s">
        <v>77</v>
      </c>
      <c r="D20" s="72">
        <f>SUM(D21:D27)</f>
        <v>0</v>
      </c>
      <c r="E20" s="72">
        <f>SUM(E21:E27)</f>
        <v>0</v>
      </c>
      <c r="F20" s="72">
        <f>SUM(F21:F27)</f>
        <v>0</v>
      </c>
    </row>
    <row r="21" spans="1:6" ht="12.75">
      <c r="A21" s="216"/>
      <c r="B21" s="17" t="s">
        <v>81</v>
      </c>
      <c r="C21" s="3" t="s">
        <v>77</v>
      </c>
      <c r="D21" s="73"/>
      <c r="E21" s="73"/>
      <c r="F21" s="72">
        <f>'т.3(в)'!K19</f>
        <v>0</v>
      </c>
    </row>
    <row r="22" spans="1:6" ht="12.75">
      <c r="A22" s="216"/>
      <c r="B22" s="17" t="s">
        <v>204</v>
      </c>
      <c r="C22" s="3" t="s">
        <v>77</v>
      </c>
      <c r="D22" s="73"/>
      <c r="E22" s="73"/>
      <c r="F22" s="73"/>
    </row>
    <row r="23" spans="1:6" ht="12.75">
      <c r="A23" s="216"/>
      <c r="B23" s="17" t="s">
        <v>181</v>
      </c>
      <c r="C23" s="3" t="s">
        <v>77</v>
      </c>
      <c r="D23" s="73"/>
      <c r="E23" s="73"/>
      <c r="F23" s="73"/>
    </row>
    <row r="24" spans="1:6" ht="54" customHeight="1">
      <c r="A24" s="216"/>
      <c r="B24" s="39" t="s">
        <v>205</v>
      </c>
      <c r="C24" s="3" t="s">
        <v>77</v>
      </c>
      <c r="D24" s="73"/>
      <c r="E24" s="73"/>
      <c r="F24" s="73"/>
    </row>
    <row r="25" spans="1:6" ht="12.75">
      <c r="A25" s="216"/>
      <c r="B25" s="17" t="s">
        <v>202</v>
      </c>
      <c r="C25" s="3" t="s">
        <v>77</v>
      </c>
      <c r="D25" s="73"/>
      <c r="E25" s="73"/>
      <c r="F25" s="73"/>
    </row>
    <row r="26" spans="1:6" ht="12.75">
      <c r="A26" s="216"/>
      <c r="B26" s="17" t="s">
        <v>180</v>
      </c>
      <c r="C26" s="3" t="s">
        <v>77</v>
      </c>
      <c r="D26" s="73"/>
      <c r="E26" s="73"/>
      <c r="F26" s="73"/>
    </row>
    <row r="27" spans="1:6" ht="12.75">
      <c r="A27" s="216"/>
      <c r="B27" s="17" t="s">
        <v>203</v>
      </c>
      <c r="C27" s="3" t="s">
        <v>77</v>
      </c>
      <c r="D27" s="73"/>
      <c r="E27" s="73"/>
      <c r="F27" s="73"/>
    </row>
    <row r="28" spans="1:6" ht="12.75">
      <c r="A28" s="216" t="s">
        <v>13</v>
      </c>
      <c r="B28" s="71" t="s">
        <v>82</v>
      </c>
      <c r="C28" s="3" t="s">
        <v>77</v>
      </c>
      <c r="D28" s="72">
        <f>SUM(D29:D34)</f>
        <v>0</v>
      </c>
      <c r="E28" s="72">
        <f>SUM(E29:E34)</f>
        <v>0</v>
      </c>
      <c r="F28" s="72">
        <f>SUM(F29:F34)</f>
        <v>0</v>
      </c>
    </row>
    <row r="29" spans="1:6" ht="12.75">
      <c r="A29" s="216"/>
      <c r="B29" s="17" t="s">
        <v>79</v>
      </c>
      <c r="C29" s="3" t="s">
        <v>77</v>
      </c>
      <c r="D29" s="73"/>
      <c r="E29" s="73"/>
      <c r="F29" s="73"/>
    </row>
    <row r="30" spans="1:6" ht="13.5" customHeight="1">
      <c r="A30" s="216"/>
      <c r="B30" s="17" t="s">
        <v>181</v>
      </c>
      <c r="C30" s="3" t="s">
        <v>77</v>
      </c>
      <c r="D30" s="73"/>
      <c r="E30" s="73"/>
      <c r="F30" s="73"/>
    </row>
    <row r="31" spans="1:6" ht="27.75" customHeight="1">
      <c r="A31" s="216"/>
      <c r="B31" s="39" t="s">
        <v>205</v>
      </c>
      <c r="C31" s="3" t="s">
        <v>77</v>
      </c>
      <c r="D31" s="73"/>
      <c r="E31" s="73"/>
      <c r="F31" s="73"/>
    </row>
    <row r="32" spans="1:6" ht="12.75">
      <c r="A32" s="216"/>
      <c r="B32" s="17" t="s">
        <v>202</v>
      </c>
      <c r="C32" s="3" t="s">
        <v>77</v>
      </c>
      <c r="D32" s="73"/>
      <c r="E32" s="73"/>
      <c r="F32" s="73"/>
    </row>
    <row r="33" spans="1:6" ht="12.75">
      <c r="A33" s="216"/>
      <c r="B33" s="17" t="s">
        <v>180</v>
      </c>
      <c r="C33" s="3" t="s">
        <v>77</v>
      </c>
      <c r="D33" s="73"/>
      <c r="E33" s="73"/>
      <c r="F33" s="73"/>
    </row>
    <row r="34" spans="1:6" ht="12.75">
      <c r="A34" s="216"/>
      <c r="B34" s="17" t="s">
        <v>203</v>
      </c>
      <c r="C34" s="3" t="s">
        <v>77</v>
      </c>
      <c r="D34" s="73"/>
      <c r="E34" s="73"/>
      <c r="F34" s="73"/>
    </row>
    <row r="35" spans="1:6" ht="38.25">
      <c r="A35" s="6" t="s">
        <v>16</v>
      </c>
      <c r="B35" s="71" t="s">
        <v>83</v>
      </c>
      <c r="C35" s="3" t="s">
        <v>77</v>
      </c>
      <c r="D35" s="73"/>
      <c r="E35" s="73"/>
      <c r="F35" s="73"/>
    </row>
    <row r="36" spans="1:6" ht="12.75">
      <c r="A36" s="6" t="s">
        <v>18</v>
      </c>
      <c r="B36" s="71" t="s">
        <v>84</v>
      </c>
      <c r="C36" s="3" t="s">
        <v>77</v>
      </c>
      <c r="D36" s="72">
        <f>'т.10(в)'!D14</f>
        <v>0</v>
      </c>
      <c r="E36" s="72">
        <f>'т.10(в)'!E14</f>
        <v>0</v>
      </c>
      <c r="F36" s="72">
        <f>'т.10(в)'!F14</f>
        <v>0</v>
      </c>
    </row>
    <row r="37" spans="1:6" ht="12.75">
      <c r="A37" s="216" t="s">
        <v>20</v>
      </c>
      <c r="B37" s="71" t="s">
        <v>85</v>
      </c>
      <c r="C37" s="3" t="s">
        <v>77</v>
      </c>
      <c r="D37" s="73"/>
      <c r="E37" s="73">
        <v>7.2</v>
      </c>
      <c r="F37" s="73">
        <v>5.6</v>
      </c>
    </row>
    <row r="38" spans="1:6" ht="36.75" customHeight="1">
      <c r="A38" s="216"/>
      <c r="B38" s="12" t="s">
        <v>330</v>
      </c>
      <c r="C38" s="16" t="s">
        <v>77</v>
      </c>
      <c r="D38" s="74"/>
      <c r="E38" s="74"/>
      <c r="F38" s="74"/>
    </row>
    <row r="39" spans="1:6" ht="25.5">
      <c r="A39" s="216"/>
      <c r="B39" s="12" t="s">
        <v>329</v>
      </c>
      <c r="C39" s="3" t="s">
        <v>77</v>
      </c>
      <c r="D39" s="73"/>
      <c r="E39" s="73"/>
      <c r="F39" s="73"/>
    </row>
    <row r="40" spans="1:6" ht="12.75">
      <c r="A40" s="6" t="s">
        <v>22</v>
      </c>
      <c r="B40" s="71" t="s">
        <v>86</v>
      </c>
      <c r="C40" s="3" t="s">
        <v>77</v>
      </c>
      <c r="D40" s="73"/>
      <c r="E40" s="73"/>
      <c r="F40" s="73"/>
    </row>
    <row r="41" spans="1:6" ht="12.75">
      <c r="A41" s="6" t="s">
        <v>24</v>
      </c>
      <c r="B41" s="71" t="s">
        <v>88</v>
      </c>
      <c r="C41" s="3" t="s">
        <v>77</v>
      </c>
      <c r="D41" s="73"/>
      <c r="E41" s="73"/>
      <c r="F41" s="73"/>
    </row>
    <row r="42" spans="1:6" ht="25.5">
      <c r="A42" s="6" t="s">
        <v>294</v>
      </c>
      <c r="B42" s="71" t="s">
        <v>89</v>
      </c>
      <c r="C42" s="3" t="s">
        <v>90</v>
      </c>
      <c r="D42" s="75">
        <f>IF(D11=0,0,ROUND(D12/D11,2))</f>
        <v>0</v>
      </c>
      <c r="E42" s="75">
        <f>IF(E11=0,0,ROUND(E12/E11,2))</f>
        <v>8.2</v>
      </c>
      <c r="F42" s="75">
        <f>IF(F11=0,0,ROUND(F12/F11,2))</f>
        <v>12.26</v>
      </c>
    </row>
    <row r="43" spans="1:6" ht="12.75">
      <c r="A43" s="10"/>
      <c r="B43" s="2"/>
      <c r="C43" s="2"/>
      <c r="D43" s="2"/>
      <c r="E43" s="2"/>
      <c r="F43" s="2"/>
    </row>
    <row r="44" spans="1:6" ht="12.75">
      <c r="A44" s="214" t="s">
        <v>91</v>
      </c>
      <c r="B44" s="214"/>
      <c r="C44" s="214"/>
      <c r="D44" s="214"/>
      <c r="E44" s="214"/>
      <c r="F44" s="214"/>
    </row>
    <row r="45" spans="1:6" ht="12.75">
      <c r="A45" s="214" t="s">
        <v>92</v>
      </c>
      <c r="B45" s="214"/>
      <c r="C45" s="214"/>
      <c r="D45" s="214"/>
      <c r="E45" s="214"/>
      <c r="F45" s="214"/>
    </row>
    <row r="46" spans="1:6" ht="12.75">
      <c r="A46" s="184" t="s">
        <v>93</v>
      </c>
      <c r="B46" s="184"/>
      <c r="C46" s="184"/>
      <c r="D46" s="184"/>
      <c r="E46" s="184"/>
      <c r="F46" s="184"/>
    </row>
    <row r="47" spans="1:6" ht="12.75">
      <c r="A47" s="184"/>
      <c r="B47" s="184"/>
      <c r="C47" s="184"/>
      <c r="D47" s="184"/>
      <c r="E47" s="184"/>
      <c r="F47" s="184"/>
    </row>
    <row r="48" spans="1:6" ht="12.75">
      <c r="A48" s="204"/>
      <c r="B48" s="204"/>
      <c r="C48" s="204"/>
      <c r="D48" s="204"/>
      <c r="E48" s="204"/>
      <c r="F48" s="204"/>
    </row>
    <row r="49" spans="1:6" ht="12.75">
      <c r="A49" s="204" t="s">
        <v>28</v>
      </c>
      <c r="B49" s="204"/>
      <c r="C49" s="204"/>
      <c r="D49" s="204"/>
      <c r="E49" s="204"/>
      <c r="F49" s="204"/>
    </row>
    <row r="50" spans="1:6" ht="12.75">
      <c r="A50" s="204" t="s">
        <v>29</v>
      </c>
      <c r="B50" s="204"/>
      <c r="C50" s="204"/>
      <c r="D50" s="204"/>
      <c r="E50" s="204"/>
      <c r="F50" s="204"/>
    </row>
    <row r="51" spans="1:6" ht="12.75">
      <c r="A51" s="204" t="s">
        <v>30</v>
      </c>
      <c r="B51" s="204"/>
      <c r="C51" s="204"/>
      <c r="D51" s="204"/>
      <c r="E51" s="204"/>
      <c r="F51" s="204"/>
    </row>
  </sheetData>
  <sheetProtection/>
  <mergeCells count="24">
    <mergeCell ref="A49:D49"/>
    <mergeCell ref="A50:D50"/>
    <mergeCell ref="A51:D51"/>
    <mergeCell ref="E49:F49"/>
    <mergeCell ref="E50:F50"/>
    <mergeCell ref="E51:F51"/>
    <mergeCell ref="A1:F1"/>
    <mergeCell ref="A2:F2"/>
    <mergeCell ref="A3:F3"/>
    <mergeCell ref="A4:F4"/>
    <mergeCell ref="A28:A34"/>
    <mergeCell ref="A48:F48"/>
    <mergeCell ref="A46:F47"/>
    <mergeCell ref="A37:A39"/>
    <mergeCell ref="F6:F9"/>
    <mergeCell ref="A44:F44"/>
    <mergeCell ref="A45:F45"/>
    <mergeCell ref="A5:F5"/>
    <mergeCell ref="A6:A9"/>
    <mergeCell ref="B6:B9"/>
    <mergeCell ref="C6:C9"/>
    <mergeCell ref="D6:E8"/>
    <mergeCell ref="A13:A19"/>
    <mergeCell ref="A20:A27"/>
  </mergeCells>
  <printOptions/>
  <pageMargins left="0.7874015748031497" right="0.35433070866141736" top="0.5118110236220472" bottom="0.28" header="0.5118110236220472" footer="0.25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showZeros="0" zoomScaleSheetLayoutView="75" zoomScalePageLayoutView="0" workbookViewId="0" topLeftCell="A1">
      <selection activeCell="A4" sqref="A4:F4"/>
    </sheetView>
  </sheetViews>
  <sheetFormatPr defaultColWidth="9.00390625" defaultRowHeight="12.75"/>
  <cols>
    <col min="1" max="1" width="7.75390625" style="1" customWidth="1"/>
    <col min="2" max="2" width="34.75390625" style="1" customWidth="1"/>
    <col min="3" max="3" width="9.875" style="1" customWidth="1"/>
    <col min="4" max="4" width="19.75390625" style="1" customWidth="1"/>
    <col min="5" max="5" width="16.75390625" style="1" customWidth="1"/>
    <col min="6" max="6" width="21.875" style="1" customWidth="1"/>
    <col min="7" max="16384" width="9.125" style="1" customWidth="1"/>
  </cols>
  <sheetData>
    <row r="1" spans="1:6" ht="12.75">
      <c r="A1" s="203" t="s">
        <v>369</v>
      </c>
      <c r="B1" s="203"/>
      <c r="C1" s="203"/>
      <c r="D1" s="203"/>
      <c r="E1" s="203"/>
      <c r="F1" s="203"/>
    </row>
    <row r="2" spans="1:6" ht="18.75">
      <c r="A2" s="217" t="s">
        <v>94</v>
      </c>
      <c r="B2" s="217"/>
      <c r="C2" s="217"/>
      <c r="D2" s="217"/>
      <c r="E2" s="217"/>
      <c r="F2" s="217"/>
    </row>
    <row r="3" spans="1:6" ht="18.75">
      <c r="A3" s="217" t="s">
        <v>95</v>
      </c>
      <c r="B3" s="217"/>
      <c r="C3" s="217"/>
      <c r="D3" s="217"/>
      <c r="E3" s="217"/>
      <c r="F3" s="217"/>
    </row>
    <row r="4" spans="1:6" ht="18.75">
      <c r="A4" s="218" t="s">
        <v>458</v>
      </c>
      <c r="B4" s="218"/>
      <c r="C4" s="218"/>
      <c r="D4" s="218"/>
      <c r="E4" s="218"/>
      <c r="F4" s="218"/>
    </row>
    <row r="5" spans="1:6" ht="12.75">
      <c r="A5" s="219" t="s">
        <v>3</v>
      </c>
      <c r="B5" s="219"/>
      <c r="C5" s="219"/>
      <c r="D5" s="219"/>
      <c r="E5" s="219"/>
      <c r="F5" s="219"/>
    </row>
    <row r="6" spans="1:6" ht="12.75">
      <c r="A6" s="221"/>
      <c r="B6" s="221"/>
      <c r="C6" s="221"/>
      <c r="D6" s="221"/>
      <c r="E6" s="221"/>
      <c r="F6" s="221"/>
    </row>
    <row r="7" spans="1:6" ht="22.5" customHeight="1">
      <c r="A7" s="211" t="s">
        <v>4</v>
      </c>
      <c r="B7" s="211" t="s">
        <v>5</v>
      </c>
      <c r="C7" s="211" t="s">
        <v>34</v>
      </c>
      <c r="D7" s="205">
        <v>2011</v>
      </c>
      <c r="E7" s="206"/>
      <c r="F7" s="211">
        <v>2012</v>
      </c>
    </row>
    <row r="8" spans="1:6" ht="15.75" customHeight="1">
      <c r="A8" s="212"/>
      <c r="B8" s="212"/>
      <c r="C8" s="212"/>
      <c r="D8" s="207"/>
      <c r="E8" s="208"/>
      <c r="F8" s="212"/>
    </row>
    <row r="9" spans="1:6" ht="15.75" customHeight="1">
      <c r="A9" s="213"/>
      <c r="B9" s="213"/>
      <c r="C9" s="213"/>
      <c r="D9" s="3" t="s">
        <v>6</v>
      </c>
      <c r="E9" s="4" t="s">
        <v>7</v>
      </c>
      <c r="F9" s="213"/>
    </row>
    <row r="10" spans="1:6" ht="12.75">
      <c r="A10" s="5">
        <v>1</v>
      </c>
      <c r="B10" s="6">
        <v>2</v>
      </c>
      <c r="C10" s="7">
        <v>3</v>
      </c>
      <c r="D10" s="8">
        <v>4</v>
      </c>
      <c r="E10" s="9">
        <v>5</v>
      </c>
      <c r="F10" s="6">
        <v>6</v>
      </c>
    </row>
    <row r="11" spans="1:6" ht="31.5" customHeight="1">
      <c r="A11" s="190" t="s">
        <v>8</v>
      </c>
      <c r="B11" s="47" t="s">
        <v>232</v>
      </c>
      <c r="C11" s="16" t="s">
        <v>77</v>
      </c>
      <c r="D11" s="153">
        <f>D12+D13</f>
        <v>0</v>
      </c>
      <c r="E11" s="153">
        <f>E12+E13</f>
        <v>0</v>
      </c>
      <c r="F11" s="149">
        <f>'т.3(в)'!K19+F13</f>
        <v>0</v>
      </c>
    </row>
    <row r="12" spans="1:6" ht="14.25" customHeight="1">
      <c r="A12" s="190"/>
      <c r="B12" s="17" t="s">
        <v>96</v>
      </c>
      <c r="C12" s="3" t="s">
        <v>77</v>
      </c>
      <c r="D12" s="151"/>
      <c r="E12" s="151"/>
      <c r="F12" s="150">
        <f>'т.3(в)'!K19</f>
        <v>0</v>
      </c>
    </row>
    <row r="13" spans="1:6" ht="27.75" customHeight="1">
      <c r="A13" s="190"/>
      <c r="B13" s="17" t="s">
        <v>97</v>
      </c>
      <c r="C13" s="3" t="s">
        <v>77</v>
      </c>
      <c r="D13" s="151"/>
      <c r="E13" s="151"/>
      <c r="F13" s="151"/>
    </row>
    <row r="14" spans="1:6" ht="26.25" customHeight="1">
      <c r="A14" s="3" t="s">
        <v>11</v>
      </c>
      <c r="B14" s="17" t="s">
        <v>98</v>
      </c>
      <c r="C14" s="3" t="s">
        <v>77</v>
      </c>
      <c r="D14" s="152">
        <f>'т.2(в)'!D24:E24</f>
        <v>0</v>
      </c>
      <c r="E14" s="152">
        <f>'т.2(в)'!E24:F24</f>
        <v>49.6</v>
      </c>
      <c r="F14" s="152">
        <f>'т.2(в)'!F24:G24</f>
        <v>88.7772</v>
      </c>
    </row>
    <row r="15" spans="1:6" ht="12.75">
      <c r="A15" s="3" t="s">
        <v>13</v>
      </c>
      <c r="B15" s="17" t="s">
        <v>99</v>
      </c>
      <c r="C15" s="6" t="s">
        <v>77</v>
      </c>
      <c r="D15" s="151"/>
      <c r="E15" s="151"/>
      <c r="F15" s="151"/>
    </row>
    <row r="16" spans="1:6" ht="12.75">
      <c r="A16" s="3" t="s">
        <v>16</v>
      </c>
      <c r="B16" s="17" t="s">
        <v>100</v>
      </c>
      <c r="C16" s="6" t="s">
        <v>77</v>
      </c>
      <c r="D16" s="152">
        <f>'т.7(в)'!B13</f>
        <v>0</v>
      </c>
      <c r="E16" s="152">
        <f>'т.7(в)'!C13</f>
        <v>0</v>
      </c>
      <c r="F16" s="152">
        <f>'т.7(в)'!D13</f>
        <v>0</v>
      </c>
    </row>
    <row r="17" spans="1:6" ht="27.75" customHeight="1">
      <c r="A17" s="3" t="s">
        <v>18</v>
      </c>
      <c r="B17" s="17" t="s">
        <v>101</v>
      </c>
      <c r="C17" s="3" t="s">
        <v>77</v>
      </c>
      <c r="D17" s="151"/>
      <c r="E17" s="151"/>
      <c r="F17" s="152">
        <f>'т.9(в)'!H24</f>
        <v>30.72</v>
      </c>
    </row>
    <row r="18" spans="1:6" ht="15" customHeight="1">
      <c r="A18" s="3" t="s">
        <v>20</v>
      </c>
      <c r="B18" s="17" t="s">
        <v>102</v>
      </c>
      <c r="C18" s="6" t="s">
        <v>77</v>
      </c>
      <c r="D18" s="151"/>
      <c r="E18" s="151"/>
      <c r="F18" s="151"/>
    </row>
    <row r="19" spans="1:6" ht="12.75">
      <c r="A19" s="3" t="s">
        <v>22</v>
      </c>
      <c r="B19" s="17" t="s">
        <v>103</v>
      </c>
      <c r="C19" s="6" t="s">
        <v>77</v>
      </c>
      <c r="D19" s="152">
        <f>'т.10(в)'!D14</f>
        <v>0</v>
      </c>
      <c r="E19" s="152">
        <f>'т.10(в)'!E14</f>
        <v>0</v>
      </c>
      <c r="F19" s="152">
        <f>'т.10(в)'!F14</f>
        <v>0</v>
      </c>
    </row>
    <row r="20" spans="1:6" ht="15" customHeight="1">
      <c r="A20" s="190" t="s">
        <v>24</v>
      </c>
      <c r="B20" s="17" t="s">
        <v>104</v>
      </c>
      <c r="C20" s="6" t="s">
        <v>77</v>
      </c>
      <c r="D20" s="151"/>
      <c r="E20" s="151"/>
      <c r="F20" s="151"/>
    </row>
    <row r="21" spans="1:6" ht="12.75">
      <c r="A21" s="190"/>
      <c r="B21" s="17" t="s">
        <v>105</v>
      </c>
      <c r="C21" s="6" t="s">
        <v>77</v>
      </c>
      <c r="D21" s="151"/>
      <c r="E21" s="151"/>
      <c r="F21" s="151"/>
    </row>
    <row r="22" spans="1:6" ht="12.75">
      <c r="A22" s="3" t="s">
        <v>87</v>
      </c>
      <c r="B22" s="17" t="s">
        <v>106</v>
      </c>
      <c r="C22" s="6" t="s">
        <v>77</v>
      </c>
      <c r="D22" s="151"/>
      <c r="E22" s="151"/>
      <c r="F22" s="151"/>
    </row>
    <row r="23" spans="1:6" ht="12.75">
      <c r="A23" s="3" t="s">
        <v>107</v>
      </c>
      <c r="B23" s="17" t="s">
        <v>109</v>
      </c>
      <c r="C23" s="6" t="s">
        <v>77</v>
      </c>
      <c r="D23" s="151">
        <f>'т.11(в)'!C11</f>
        <v>0</v>
      </c>
      <c r="E23" s="151">
        <f>'т.11(в)'!D11</f>
        <v>0</v>
      </c>
      <c r="F23" s="151">
        <f>'т.11(в)'!E11</f>
        <v>0</v>
      </c>
    </row>
    <row r="24" spans="1:6" ht="12.75">
      <c r="A24" s="3" t="s">
        <v>108</v>
      </c>
      <c r="B24" s="17" t="s">
        <v>111</v>
      </c>
      <c r="C24" s="6" t="s">
        <v>77</v>
      </c>
      <c r="D24" s="151">
        <f>'т.12(в)'!C9</f>
        <v>0</v>
      </c>
      <c r="E24" s="151">
        <f>'т.12(в)'!D9</f>
        <v>0</v>
      </c>
      <c r="F24" s="151">
        <f>'т.12(в)'!E9</f>
        <v>0</v>
      </c>
    </row>
    <row r="25" spans="1:6" ht="15.75" customHeight="1">
      <c r="A25" s="3" t="s">
        <v>110</v>
      </c>
      <c r="B25" s="17" t="s">
        <v>113</v>
      </c>
      <c r="C25" s="6" t="s">
        <v>77</v>
      </c>
      <c r="D25" s="151">
        <f>'т.12(в)'!C33</f>
        <v>0</v>
      </c>
      <c r="E25" s="151">
        <f>'т.12(в)'!D33</f>
        <v>0</v>
      </c>
      <c r="F25" s="151">
        <f>'т.12(в)'!E33</f>
        <v>0</v>
      </c>
    </row>
    <row r="26" spans="1:6" ht="14.25" customHeight="1">
      <c r="A26" s="3" t="s">
        <v>112</v>
      </c>
      <c r="B26" s="17" t="s">
        <v>115</v>
      </c>
      <c r="C26" s="6" t="s">
        <v>77</v>
      </c>
      <c r="D26" s="152">
        <f>D25+D24+D23+D22+D20+D19+D18+D17+D16+D15+D14+D11</f>
        <v>0</v>
      </c>
      <c r="E26" s="152">
        <f>E25+E24+E23+E22+E20+E19+E18+E17+E16+E15+E14+E11</f>
        <v>49.6</v>
      </c>
      <c r="F26" s="152">
        <f>F25+F24+F23+F22+F20+F19+F18+F17+F16+F15+F14+F11</f>
        <v>119.49719999999999</v>
      </c>
    </row>
    <row r="27" spans="1:6" ht="28.5" customHeight="1">
      <c r="A27" s="3" t="s">
        <v>114</v>
      </c>
      <c r="B27" s="17" t="s">
        <v>126</v>
      </c>
      <c r="C27" s="3" t="s">
        <v>117</v>
      </c>
      <c r="D27" s="152">
        <f>'т.1(в)'!D18</f>
        <v>0</v>
      </c>
      <c r="E27" s="152">
        <f>'т.1(в)'!E18</f>
        <v>15.4</v>
      </c>
      <c r="F27" s="152">
        <f>'т.1(в)'!F18</f>
        <v>19.8</v>
      </c>
    </row>
    <row r="28" spans="1:6" ht="28.5" customHeight="1">
      <c r="A28" s="3" t="s">
        <v>116</v>
      </c>
      <c r="B28" s="17" t="s">
        <v>119</v>
      </c>
      <c r="C28" s="3" t="s">
        <v>64</v>
      </c>
      <c r="D28" s="63">
        <f>IF(D27=0,0,ROUND(D26/D27,2))</f>
        <v>0</v>
      </c>
      <c r="E28" s="63">
        <f>IF(E27=0,0,ROUND(E26/E27,2))</f>
        <v>3.22</v>
      </c>
      <c r="F28" s="63">
        <f>IF(F27=0,0,ROUND(F26/F27,2))</f>
        <v>6.04</v>
      </c>
    </row>
    <row r="29" spans="1:6" ht="15" customHeight="1">
      <c r="A29" s="3" t="s">
        <v>118</v>
      </c>
      <c r="B29" s="17" t="s">
        <v>121</v>
      </c>
      <c r="C29" s="3" t="s">
        <v>64</v>
      </c>
      <c r="D29" s="76" t="e">
        <f>'т.13(в)'!D26/('т.1(в)'!D19+'т.1(в)'!D20)</f>
        <v>#DIV/0!</v>
      </c>
      <c r="E29" s="76">
        <f>'т.13(в)'!E26/('т.1(в)'!E19+'т.1(в)'!E20)</f>
        <v>0</v>
      </c>
      <c r="F29" s="76">
        <f>'т.13(в)'!F26/('т.1(в)'!F19+'т.1(в)'!F20)</f>
        <v>0</v>
      </c>
    </row>
    <row r="30" spans="1:6" ht="12.75">
      <c r="A30" s="3" t="s">
        <v>120</v>
      </c>
      <c r="B30" s="17" t="s">
        <v>123</v>
      </c>
      <c r="C30" s="3" t="s">
        <v>15</v>
      </c>
      <c r="D30" s="77">
        <f>IF(D28=0,0,D29/D28)</f>
        <v>0</v>
      </c>
      <c r="E30" s="77">
        <f>IF(E28=0,0,E29/E28)</f>
        <v>0</v>
      </c>
      <c r="F30" s="77">
        <f>IF(F28=0,0,F29/F28)</f>
        <v>0</v>
      </c>
    </row>
    <row r="31" spans="1:6" ht="30" customHeight="1">
      <c r="A31" s="3" t="s">
        <v>122</v>
      </c>
      <c r="B31" s="17" t="s">
        <v>125</v>
      </c>
      <c r="C31" s="3" t="s">
        <v>64</v>
      </c>
      <c r="D31" s="120" t="e">
        <f>ROUND(D28+D29,2)</f>
        <v>#DIV/0!</v>
      </c>
      <c r="E31" s="120">
        <f>ROUND(E28+E29,2)</f>
        <v>3.22</v>
      </c>
      <c r="F31" s="120">
        <f>ROUND(F28+F29,2)</f>
        <v>6.04</v>
      </c>
    </row>
    <row r="32" spans="1:6" ht="40.5" customHeight="1">
      <c r="A32" s="3" t="s">
        <v>124</v>
      </c>
      <c r="B32" s="17" t="s">
        <v>400</v>
      </c>
      <c r="C32" s="3" t="s">
        <v>77</v>
      </c>
      <c r="D32" s="152" t="e">
        <f>D31*('т.1(в)'!D19+'т.1(в)'!D20)</f>
        <v>#DIV/0!</v>
      </c>
      <c r="E32" s="152">
        <f>E31*('т.1(в)'!E19+'т.1(в)'!E20)</f>
        <v>49.588</v>
      </c>
      <c r="F32" s="152">
        <f>F31*('т.1(в)'!F19+'т.1(в)'!F20)</f>
        <v>119.592</v>
      </c>
    </row>
    <row r="33" spans="1:6" ht="12.75">
      <c r="A33" s="189"/>
      <c r="B33" s="189"/>
      <c r="C33" s="189"/>
      <c r="D33" s="189"/>
      <c r="E33" s="189"/>
      <c r="F33" s="189"/>
    </row>
    <row r="34" spans="1:6" ht="12.75">
      <c r="A34" s="214" t="s">
        <v>91</v>
      </c>
      <c r="B34" s="214"/>
      <c r="C34" s="214"/>
      <c r="D34" s="214"/>
      <c r="E34" s="214"/>
      <c r="F34" s="214"/>
    </row>
    <row r="35" spans="1:6" ht="12.75">
      <c r="A35" s="214" t="s">
        <v>92</v>
      </c>
      <c r="B35" s="214"/>
      <c r="C35" s="214"/>
      <c r="D35" s="214"/>
      <c r="E35" s="214"/>
      <c r="F35" s="214"/>
    </row>
    <row r="36" spans="1:6" ht="12.75">
      <c r="A36" s="204"/>
      <c r="B36" s="204"/>
      <c r="C36" s="204"/>
      <c r="D36" s="204"/>
      <c r="E36" s="204"/>
      <c r="F36" s="204"/>
    </row>
    <row r="37" spans="1:6" ht="12.75">
      <c r="A37" s="204" t="s">
        <v>28</v>
      </c>
      <c r="B37" s="204"/>
      <c r="C37" s="204"/>
      <c r="D37" s="204"/>
      <c r="E37" s="204"/>
      <c r="F37" s="10"/>
    </row>
    <row r="38" spans="1:6" ht="12.75">
      <c r="A38" s="204"/>
      <c r="B38" s="204"/>
      <c r="C38" s="204"/>
      <c r="D38" s="204"/>
      <c r="E38" s="204"/>
      <c r="F38" s="10"/>
    </row>
    <row r="39" spans="1:6" ht="12.75">
      <c r="A39" s="204" t="s">
        <v>29</v>
      </c>
      <c r="B39" s="204"/>
      <c r="C39" s="204"/>
      <c r="D39" s="204"/>
      <c r="E39" s="204"/>
      <c r="F39" s="10"/>
    </row>
    <row r="40" spans="1:6" ht="12.75">
      <c r="A40" s="204"/>
      <c r="B40" s="204"/>
      <c r="C40" s="204"/>
      <c r="D40" s="204"/>
      <c r="E40" s="204"/>
      <c r="F40" s="10"/>
    </row>
    <row r="41" spans="1:6" ht="12.75">
      <c r="A41" s="204" t="s">
        <v>30</v>
      </c>
      <c r="B41" s="204"/>
      <c r="C41" s="204"/>
      <c r="D41" s="204"/>
      <c r="E41" s="204"/>
      <c r="F41" s="10"/>
    </row>
  </sheetData>
  <sheetProtection/>
  <mergeCells count="22">
    <mergeCell ref="A20:A21"/>
    <mergeCell ref="A11:A13"/>
    <mergeCell ref="A36:F36"/>
    <mergeCell ref="A34:F34"/>
    <mergeCell ref="A35:F35"/>
    <mergeCell ref="A33:F33"/>
    <mergeCell ref="A6:F6"/>
    <mergeCell ref="A7:A9"/>
    <mergeCell ref="B7:B9"/>
    <mergeCell ref="C7:C9"/>
    <mergeCell ref="D7:E8"/>
    <mergeCell ref="F7:F9"/>
    <mergeCell ref="A41:E41"/>
    <mergeCell ref="A37:E37"/>
    <mergeCell ref="A38:E38"/>
    <mergeCell ref="A39:E39"/>
    <mergeCell ref="A40:E40"/>
    <mergeCell ref="A5:F5"/>
    <mergeCell ref="A1:F1"/>
    <mergeCell ref="A2:F2"/>
    <mergeCell ref="A3:F3"/>
    <mergeCell ref="A4:F4"/>
  </mergeCells>
  <printOptions/>
  <pageMargins left="0.7874015748031497" right="0.35433070866141736" top="0.5118110236220472" bottom="0.5118110236220472" header="0.5118110236220472" footer="0.5118110236220472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showZeros="0" zoomScale="75" zoomScaleNormal="75" zoomScaleSheetLayoutView="75" zoomScalePageLayoutView="0" workbookViewId="0" topLeftCell="A1">
      <selection activeCell="C31" sqref="C31"/>
    </sheetView>
  </sheetViews>
  <sheetFormatPr defaultColWidth="9.00390625" defaultRowHeight="12.75"/>
  <cols>
    <col min="1" max="1" width="10.125" style="1" customWidth="1"/>
    <col min="2" max="2" width="34.875" style="1" customWidth="1"/>
    <col min="3" max="3" width="15.625" style="1" customWidth="1"/>
    <col min="4" max="4" width="16.25390625" style="1" customWidth="1"/>
    <col min="5" max="5" width="15.75390625" style="1" customWidth="1"/>
    <col min="6" max="16384" width="9.125" style="1" customWidth="1"/>
  </cols>
  <sheetData>
    <row r="1" spans="1:5" ht="12.75">
      <c r="A1" s="203" t="s">
        <v>370</v>
      </c>
      <c r="B1" s="203"/>
      <c r="C1" s="203"/>
      <c r="D1" s="203"/>
      <c r="E1" s="203"/>
    </row>
    <row r="2" spans="1:5" ht="18.75">
      <c r="A2" s="217" t="s">
        <v>127</v>
      </c>
      <c r="B2" s="217"/>
      <c r="C2" s="217"/>
      <c r="D2" s="217"/>
      <c r="E2" s="217"/>
    </row>
    <row r="3" spans="1:5" ht="18.75">
      <c r="A3" s="217" t="s">
        <v>128</v>
      </c>
      <c r="B3" s="217"/>
      <c r="C3" s="217"/>
      <c r="D3" s="217"/>
      <c r="E3" s="217"/>
    </row>
    <row r="4" spans="1:5" ht="18.75">
      <c r="A4" s="217" t="s">
        <v>459</v>
      </c>
      <c r="B4" s="217"/>
      <c r="C4" s="217"/>
      <c r="D4" s="217"/>
      <c r="E4" s="217"/>
    </row>
    <row r="5" spans="1:5" ht="12.75">
      <c r="A5" s="219" t="s">
        <v>3</v>
      </c>
      <c r="B5" s="219"/>
      <c r="C5" s="219"/>
      <c r="D5" s="219"/>
      <c r="E5" s="219"/>
    </row>
    <row r="6" spans="1:5" ht="15.75" customHeight="1">
      <c r="A6" s="197"/>
      <c r="B6" s="197"/>
      <c r="C6" s="197"/>
      <c r="D6" s="197"/>
      <c r="E6" s="197"/>
    </row>
    <row r="7" spans="1:5" ht="18.75" customHeight="1">
      <c r="A7" s="194" t="s">
        <v>4</v>
      </c>
      <c r="B7" s="190" t="s">
        <v>130</v>
      </c>
      <c r="C7" s="216" t="s">
        <v>134</v>
      </c>
      <c r="D7" s="216"/>
      <c r="E7" s="216"/>
    </row>
    <row r="8" spans="1:5" ht="12.75">
      <c r="A8" s="194"/>
      <c r="B8" s="190"/>
      <c r="C8" s="216" t="s">
        <v>131</v>
      </c>
      <c r="D8" s="216" t="s">
        <v>132</v>
      </c>
      <c r="E8" s="216" t="s">
        <v>133</v>
      </c>
    </row>
    <row r="9" spans="1:5" ht="55.5" customHeight="1">
      <c r="A9" s="194"/>
      <c r="B9" s="190"/>
      <c r="C9" s="216"/>
      <c r="D9" s="216"/>
      <c r="E9" s="216"/>
    </row>
    <row r="10" spans="1:5" ht="12.75">
      <c r="A10" s="44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24.75" customHeight="1">
      <c r="A11" s="78">
        <v>1</v>
      </c>
      <c r="B11" s="47"/>
      <c r="C11" s="79"/>
      <c r="D11" s="80"/>
      <c r="E11" s="81">
        <f>ROUND(C11*D11,2)</f>
        <v>0</v>
      </c>
    </row>
    <row r="12" spans="1:5" ht="12.75">
      <c r="A12" s="78">
        <v>2</v>
      </c>
      <c r="B12" s="82"/>
      <c r="C12" s="83"/>
      <c r="D12" s="84"/>
      <c r="E12" s="81">
        <f aca="true" t="shared" si="0" ref="E12:E30">ROUND(C12*D12,2)</f>
        <v>0</v>
      </c>
    </row>
    <row r="13" spans="1:5" ht="12.75">
      <c r="A13" s="78">
        <v>3</v>
      </c>
      <c r="B13" s="82"/>
      <c r="C13" s="83"/>
      <c r="D13" s="84"/>
      <c r="E13" s="81">
        <f t="shared" si="0"/>
        <v>0</v>
      </c>
    </row>
    <row r="14" spans="1:5" ht="12.75">
      <c r="A14" s="78">
        <v>4</v>
      </c>
      <c r="B14" s="82"/>
      <c r="C14" s="83"/>
      <c r="D14" s="84"/>
      <c r="E14" s="81">
        <f t="shared" si="0"/>
        <v>0</v>
      </c>
    </row>
    <row r="15" spans="1:5" ht="12.75">
      <c r="A15" s="78">
        <v>5</v>
      </c>
      <c r="B15" s="82"/>
      <c r="C15" s="83"/>
      <c r="D15" s="84"/>
      <c r="E15" s="81">
        <f t="shared" si="0"/>
        <v>0</v>
      </c>
    </row>
    <row r="16" spans="1:5" ht="12.75">
      <c r="A16" s="78">
        <v>6</v>
      </c>
      <c r="B16" s="82"/>
      <c r="C16" s="83"/>
      <c r="D16" s="84"/>
      <c r="E16" s="81">
        <f t="shared" si="0"/>
        <v>0</v>
      </c>
    </row>
    <row r="17" spans="1:5" ht="12.75">
      <c r="A17" s="78">
        <v>7</v>
      </c>
      <c r="B17" s="82"/>
      <c r="C17" s="83"/>
      <c r="D17" s="84"/>
      <c r="E17" s="81">
        <f t="shared" si="0"/>
        <v>0</v>
      </c>
    </row>
    <row r="18" spans="1:5" ht="12.75">
      <c r="A18" s="78">
        <v>8</v>
      </c>
      <c r="B18" s="82"/>
      <c r="C18" s="83"/>
      <c r="D18" s="84"/>
      <c r="E18" s="81">
        <f t="shared" si="0"/>
        <v>0</v>
      </c>
    </row>
    <row r="19" spans="1:5" ht="12.75">
      <c r="A19" s="78">
        <v>9</v>
      </c>
      <c r="B19" s="82"/>
      <c r="C19" s="83"/>
      <c r="D19" s="84"/>
      <c r="E19" s="81">
        <f t="shared" si="0"/>
        <v>0</v>
      </c>
    </row>
    <row r="20" spans="1:5" ht="12.75">
      <c r="A20" s="78">
        <v>10</v>
      </c>
      <c r="B20" s="82"/>
      <c r="C20" s="83"/>
      <c r="D20" s="84"/>
      <c r="E20" s="81">
        <f t="shared" si="0"/>
        <v>0</v>
      </c>
    </row>
    <row r="21" spans="1:5" ht="12.75">
      <c r="A21" s="78">
        <v>11</v>
      </c>
      <c r="B21" s="82"/>
      <c r="C21" s="83"/>
      <c r="D21" s="84"/>
      <c r="E21" s="81">
        <f t="shared" si="0"/>
        <v>0</v>
      </c>
    </row>
    <row r="22" spans="1:5" ht="12.75">
      <c r="A22" s="78">
        <v>12</v>
      </c>
      <c r="B22" s="82"/>
      <c r="C22" s="83"/>
      <c r="D22" s="84"/>
      <c r="E22" s="81">
        <f t="shared" si="0"/>
        <v>0</v>
      </c>
    </row>
    <row r="23" spans="1:5" ht="12.75">
      <c r="A23" s="78">
        <v>13</v>
      </c>
      <c r="B23" s="82"/>
      <c r="C23" s="83"/>
      <c r="D23" s="84"/>
      <c r="E23" s="81">
        <f t="shared" si="0"/>
        <v>0</v>
      </c>
    </row>
    <row r="24" spans="1:5" ht="12.75">
      <c r="A24" s="78">
        <v>14</v>
      </c>
      <c r="B24" s="82"/>
      <c r="C24" s="83"/>
      <c r="D24" s="84"/>
      <c r="E24" s="81">
        <f t="shared" si="0"/>
        <v>0</v>
      </c>
    </row>
    <row r="25" spans="1:5" ht="12.75">
      <c r="A25" s="78">
        <v>15</v>
      </c>
      <c r="B25" s="82"/>
      <c r="C25" s="83"/>
      <c r="D25" s="84"/>
      <c r="E25" s="81">
        <f t="shared" si="0"/>
        <v>0</v>
      </c>
    </row>
    <row r="26" spans="1:5" ht="12.75">
      <c r="A26" s="78">
        <v>16</v>
      </c>
      <c r="B26" s="82"/>
      <c r="C26" s="83"/>
      <c r="D26" s="84"/>
      <c r="E26" s="81">
        <f t="shared" si="0"/>
        <v>0</v>
      </c>
    </row>
    <row r="27" spans="1:5" ht="12.75">
      <c r="A27" s="78">
        <v>17</v>
      </c>
      <c r="B27" s="82"/>
      <c r="C27" s="83"/>
      <c r="D27" s="84"/>
      <c r="E27" s="81">
        <f t="shared" si="0"/>
        <v>0</v>
      </c>
    </row>
    <row r="28" spans="1:5" ht="12.75">
      <c r="A28" s="78">
        <v>18</v>
      </c>
      <c r="B28" s="82"/>
      <c r="C28" s="83"/>
      <c r="D28" s="84"/>
      <c r="E28" s="81">
        <f t="shared" si="0"/>
        <v>0</v>
      </c>
    </row>
    <row r="29" spans="1:5" ht="12.75">
      <c r="A29" s="78">
        <v>19</v>
      </c>
      <c r="B29" s="82"/>
      <c r="C29" s="83"/>
      <c r="D29" s="84"/>
      <c r="E29" s="81">
        <f t="shared" si="0"/>
        <v>0</v>
      </c>
    </row>
    <row r="30" spans="1:5" ht="12.75">
      <c r="A30" s="78">
        <v>20</v>
      </c>
      <c r="B30" s="82"/>
      <c r="C30" s="83"/>
      <c r="D30" s="84"/>
      <c r="E30" s="81">
        <f t="shared" si="0"/>
        <v>0</v>
      </c>
    </row>
    <row r="31" spans="1:5" ht="12.75">
      <c r="A31" s="85" t="s">
        <v>200</v>
      </c>
      <c r="B31" s="85"/>
      <c r="C31" s="86">
        <v>0</v>
      </c>
      <c r="D31" s="87">
        <f>IF(C31=0,0,E31/C31)</f>
        <v>0</v>
      </c>
      <c r="E31" s="86">
        <v>0</v>
      </c>
    </row>
    <row r="32" spans="1:5" ht="12.75">
      <c r="A32" s="197"/>
      <c r="B32" s="197"/>
      <c r="C32" s="197"/>
      <c r="D32" s="197"/>
      <c r="E32" s="197"/>
    </row>
    <row r="33" spans="1:5" ht="12.75">
      <c r="A33" s="197"/>
      <c r="B33" s="197"/>
      <c r="C33" s="197"/>
      <c r="D33" s="197"/>
      <c r="E33" s="197"/>
    </row>
    <row r="34" spans="1:5" ht="12.75">
      <c r="A34" s="197"/>
      <c r="B34" s="197"/>
      <c r="C34" s="197"/>
      <c r="D34" s="197"/>
      <c r="E34" s="197"/>
    </row>
    <row r="35" spans="1:5" ht="12.75">
      <c r="A35" s="204" t="s">
        <v>28</v>
      </c>
      <c r="B35" s="204"/>
      <c r="C35" s="204"/>
      <c r="D35" s="204"/>
      <c r="E35" s="10"/>
    </row>
    <row r="36" spans="1:4" ht="12.75">
      <c r="A36" s="197"/>
      <c r="B36" s="197"/>
      <c r="C36" s="197"/>
      <c r="D36" s="197"/>
    </row>
    <row r="37" spans="1:5" ht="12.75">
      <c r="A37" s="204" t="s">
        <v>29</v>
      </c>
      <c r="B37" s="204"/>
      <c r="C37" s="204"/>
      <c r="D37" s="204"/>
      <c r="E37" s="10"/>
    </row>
    <row r="38" spans="1:4" ht="12.75">
      <c r="A38" s="197"/>
      <c r="B38" s="197"/>
      <c r="C38" s="197"/>
      <c r="D38" s="197"/>
    </row>
    <row r="39" spans="1:5" ht="12.75">
      <c r="A39" s="204" t="s">
        <v>30</v>
      </c>
      <c r="B39" s="204"/>
      <c r="C39" s="204"/>
      <c r="D39" s="204"/>
      <c r="E39" s="10"/>
    </row>
  </sheetData>
  <sheetProtection/>
  <mergeCells count="20">
    <mergeCell ref="A7:A9"/>
    <mergeCell ref="B7:B9"/>
    <mergeCell ref="D8:D9"/>
    <mergeCell ref="E8:E9"/>
    <mergeCell ref="C7:E7"/>
    <mergeCell ref="C8:C9"/>
    <mergeCell ref="A1:E1"/>
    <mergeCell ref="A2:E2"/>
    <mergeCell ref="A3:E3"/>
    <mergeCell ref="A4:E4"/>
    <mergeCell ref="A5:E5"/>
    <mergeCell ref="A6:E6"/>
    <mergeCell ref="A38:D38"/>
    <mergeCell ref="A39:D39"/>
    <mergeCell ref="A32:E32"/>
    <mergeCell ref="A33:E33"/>
    <mergeCell ref="A34:E34"/>
    <mergeCell ref="A35:D35"/>
    <mergeCell ref="A36:D36"/>
    <mergeCell ref="A37:D37"/>
  </mergeCells>
  <printOptions/>
  <pageMargins left="0.7874015748031497" right="0.35433070866141736" top="0.5118110236220472" bottom="0.511811023622047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showZeros="0" zoomScale="75" zoomScaleNormal="75" zoomScaleSheetLayoutView="75" zoomScalePageLayoutView="0" workbookViewId="0" topLeftCell="A1">
      <selection activeCell="C12" sqref="C12"/>
    </sheetView>
  </sheetViews>
  <sheetFormatPr defaultColWidth="9.00390625" defaultRowHeight="12.75"/>
  <cols>
    <col min="1" max="1" width="43.00390625" style="1" customWidth="1"/>
    <col min="2" max="2" width="18.625" style="1" customWidth="1"/>
    <col min="3" max="3" width="13.125" style="1" customWidth="1"/>
    <col min="4" max="4" width="14.00390625" style="1" customWidth="1"/>
    <col min="5" max="16384" width="9.125" style="1" customWidth="1"/>
  </cols>
  <sheetData>
    <row r="1" spans="1:4" ht="12.75">
      <c r="A1" s="203" t="s">
        <v>371</v>
      </c>
      <c r="B1" s="203"/>
      <c r="C1" s="203"/>
      <c r="D1" s="203"/>
    </row>
    <row r="2" spans="1:4" ht="18.75">
      <c r="A2" s="217" t="s">
        <v>127</v>
      </c>
      <c r="B2" s="217"/>
      <c r="C2" s="217"/>
      <c r="D2" s="217"/>
    </row>
    <row r="3" spans="1:4" ht="18.75">
      <c r="A3" s="217" t="s">
        <v>128</v>
      </c>
      <c r="B3" s="217"/>
      <c r="C3" s="217"/>
      <c r="D3" s="217"/>
    </row>
    <row r="4" spans="1:4" ht="18.75">
      <c r="A4" s="217" t="s">
        <v>456</v>
      </c>
      <c r="B4" s="217"/>
      <c r="C4" s="217"/>
      <c r="D4" s="217"/>
    </row>
    <row r="5" spans="1:4" ht="12.75">
      <c r="A5" s="219" t="s">
        <v>3</v>
      </c>
      <c r="B5" s="219"/>
      <c r="C5" s="219"/>
      <c r="D5" s="219"/>
    </row>
    <row r="6" spans="1:4" ht="15.75">
      <c r="A6" s="185"/>
      <c r="B6" s="185"/>
      <c r="C6" s="185"/>
      <c r="D6" s="185"/>
    </row>
    <row r="7" spans="1:4" ht="18.75" customHeight="1">
      <c r="A7" s="203" t="s">
        <v>135</v>
      </c>
      <c r="B7" s="203"/>
      <c r="C7" s="203"/>
      <c r="D7" s="203"/>
    </row>
    <row r="8" spans="1:4" ht="7.5" customHeight="1">
      <c r="A8" s="223"/>
      <c r="B8" s="223"/>
      <c r="C8" s="223"/>
      <c r="D8" s="223"/>
    </row>
    <row r="9" spans="1:4" ht="31.5" customHeight="1">
      <c r="A9" s="190" t="s">
        <v>5</v>
      </c>
      <c r="B9" s="190" t="s">
        <v>140</v>
      </c>
      <c r="C9" s="190"/>
      <c r="D9" s="190" t="s">
        <v>32</v>
      </c>
    </row>
    <row r="10" spans="1:4" ht="21" customHeight="1">
      <c r="A10" s="190"/>
      <c r="B10" s="3" t="s">
        <v>6</v>
      </c>
      <c r="C10" s="3" t="s">
        <v>7</v>
      </c>
      <c r="D10" s="190"/>
    </row>
    <row r="11" spans="1:4" ht="27" customHeight="1">
      <c r="A11" s="47" t="s">
        <v>136</v>
      </c>
      <c r="B11" s="88">
        <v>0</v>
      </c>
      <c r="C11" s="88">
        <v>0</v>
      </c>
      <c r="D11" s="89"/>
    </row>
    <row r="12" spans="1:4" ht="25.5" customHeight="1">
      <c r="A12" s="47" t="s">
        <v>137</v>
      </c>
      <c r="B12" s="90">
        <f>IF(B11=0,0,B13/B11)</f>
        <v>0</v>
      </c>
      <c r="C12" s="90">
        <f>IF(C11=0,0,C13/C11)</f>
        <v>0</v>
      </c>
      <c r="D12" s="90">
        <f>'т.6(в)'!D31</f>
        <v>0</v>
      </c>
    </row>
    <row r="13" spans="1:4" ht="24.75" customHeight="1">
      <c r="A13" s="47" t="s">
        <v>138</v>
      </c>
      <c r="B13" s="88"/>
      <c r="C13" s="88"/>
      <c r="D13" s="89">
        <f>'т.6(в)'!E31</f>
        <v>0</v>
      </c>
    </row>
    <row r="14" spans="1:4" ht="12.75">
      <c r="A14" s="189"/>
      <c r="B14" s="189"/>
      <c r="C14" s="189"/>
      <c r="D14" s="189"/>
    </row>
    <row r="15" spans="1:4" ht="12.75">
      <c r="A15" s="189"/>
      <c r="B15" s="189"/>
      <c r="C15" s="189"/>
      <c r="D15" s="189"/>
    </row>
    <row r="16" spans="1:4" ht="12.75">
      <c r="A16" s="214" t="s">
        <v>139</v>
      </c>
      <c r="B16" s="214"/>
      <c r="C16" s="214"/>
      <c r="D16" s="214"/>
    </row>
    <row r="17" spans="1:4" ht="12.75">
      <c r="A17" s="214"/>
      <c r="B17" s="214"/>
      <c r="C17" s="214"/>
      <c r="D17" s="214"/>
    </row>
    <row r="18" spans="1:4" ht="12.75">
      <c r="A18" s="214"/>
      <c r="B18" s="214"/>
      <c r="C18" s="214"/>
      <c r="D18" s="214"/>
    </row>
    <row r="19" spans="1:4" ht="12.75">
      <c r="A19" s="204"/>
      <c r="B19" s="204"/>
      <c r="C19" s="204"/>
      <c r="D19" s="204"/>
    </row>
    <row r="20" spans="1:4" ht="12.75">
      <c r="A20" s="204" t="s">
        <v>28</v>
      </c>
      <c r="B20" s="204"/>
      <c r="C20" s="204"/>
      <c r="D20" s="204"/>
    </row>
    <row r="21" spans="1:4" ht="12.75">
      <c r="A21" s="204"/>
      <c r="B21" s="204"/>
      <c r="C21" s="204"/>
      <c r="D21" s="204"/>
    </row>
    <row r="22" spans="1:4" ht="12.75">
      <c r="A22" s="204" t="s">
        <v>29</v>
      </c>
      <c r="B22" s="204"/>
      <c r="C22" s="204"/>
      <c r="D22" s="204"/>
    </row>
    <row r="23" spans="1:4" ht="12.75">
      <c r="A23" s="204"/>
      <c r="B23" s="204"/>
      <c r="C23" s="204"/>
      <c r="D23" s="204"/>
    </row>
    <row r="24" spans="1:4" ht="12.75">
      <c r="A24" s="204" t="s">
        <v>30</v>
      </c>
      <c r="B24" s="204"/>
      <c r="C24" s="204"/>
      <c r="D24" s="204"/>
    </row>
  </sheetData>
  <sheetProtection/>
  <mergeCells count="27">
    <mergeCell ref="A1:D1"/>
    <mergeCell ref="A2:D2"/>
    <mergeCell ref="A3:D3"/>
    <mergeCell ref="A4:D4"/>
    <mergeCell ref="A5:D5"/>
    <mergeCell ref="A6:D6"/>
    <mergeCell ref="B9:C9"/>
    <mergeCell ref="A7:D7"/>
    <mergeCell ref="A8:D8"/>
    <mergeCell ref="A9:A10"/>
    <mergeCell ref="D9:D10"/>
    <mergeCell ref="A14:D14"/>
    <mergeCell ref="A15:D15"/>
    <mergeCell ref="C23:D23"/>
    <mergeCell ref="C20:D20"/>
    <mergeCell ref="A16:D16"/>
    <mergeCell ref="A19:D19"/>
    <mergeCell ref="A18:D18"/>
    <mergeCell ref="C24:D24"/>
    <mergeCell ref="A17:D17"/>
    <mergeCell ref="A21:B21"/>
    <mergeCell ref="A22:B22"/>
    <mergeCell ref="A23:B23"/>
    <mergeCell ref="A24:B24"/>
    <mergeCell ref="C21:D21"/>
    <mergeCell ref="C22:D22"/>
    <mergeCell ref="A20:B20"/>
  </mergeCells>
  <printOptions/>
  <pageMargins left="0.7874015748031497" right="0.35433070866141736" top="0.5118110236220472" bottom="0.5118110236220472" header="0.5118110236220472" footer="0.5118110236220472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showZeros="0" zoomScale="75" zoomScaleNormal="75" zoomScaleSheetLayoutView="75" zoomScalePageLayoutView="0" workbookViewId="0" topLeftCell="A1">
      <selection activeCell="A3" sqref="A3:E3"/>
    </sheetView>
  </sheetViews>
  <sheetFormatPr defaultColWidth="9.00390625" defaultRowHeight="12.75"/>
  <cols>
    <col min="1" max="1" width="7.875" style="1" customWidth="1"/>
    <col min="2" max="2" width="24.625" style="1" customWidth="1"/>
    <col min="3" max="3" width="18.125" style="1" customWidth="1"/>
    <col min="4" max="4" width="17.75390625" style="1" customWidth="1"/>
    <col min="5" max="5" width="19.375" style="1" customWidth="1"/>
    <col min="6" max="16384" width="9.125" style="1" customWidth="1"/>
  </cols>
  <sheetData>
    <row r="1" spans="1:5" ht="12.75">
      <c r="A1" s="203" t="s">
        <v>372</v>
      </c>
      <c r="B1" s="203"/>
      <c r="C1" s="203"/>
      <c r="D1" s="203"/>
      <c r="E1" s="203"/>
    </row>
    <row r="2" spans="1:5" ht="39" customHeight="1">
      <c r="A2" s="229" t="s">
        <v>141</v>
      </c>
      <c r="B2" s="229"/>
      <c r="C2" s="229"/>
      <c r="D2" s="229"/>
      <c r="E2" s="229"/>
    </row>
    <row r="3" spans="1:5" ht="18.75">
      <c r="A3" s="217" t="s">
        <v>461</v>
      </c>
      <c r="B3" s="217"/>
      <c r="C3" s="217"/>
      <c r="D3" s="217"/>
      <c r="E3" s="217"/>
    </row>
    <row r="4" spans="1:5" ht="12.75">
      <c r="A4" s="219" t="s">
        <v>3</v>
      </c>
      <c r="B4" s="219"/>
      <c r="C4" s="219"/>
      <c r="D4" s="219"/>
      <c r="E4" s="219"/>
    </row>
    <row r="5" spans="1:5" ht="12.75">
      <c r="A5" s="197"/>
      <c r="B5" s="197"/>
      <c r="C5" s="197"/>
      <c r="D5" s="197"/>
      <c r="E5" s="197"/>
    </row>
    <row r="6" spans="1:5" ht="18.75" customHeight="1">
      <c r="A6" s="223" t="s">
        <v>143</v>
      </c>
      <c r="B6" s="223"/>
      <c r="C6" s="223"/>
      <c r="D6" s="223"/>
      <c r="E6" s="223"/>
    </row>
    <row r="7" spans="1:5" ht="15.75" customHeight="1">
      <c r="A7" s="226" t="s">
        <v>150</v>
      </c>
      <c r="B7" s="225" t="s">
        <v>144</v>
      </c>
      <c r="C7" s="225" t="s">
        <v>145</v>
      </c>
      <c r="D7" s="225"/>
      <c r="E7" s="225"/>
    </row>
    <row r="8" spans="1:5" ht="31.5" customHeight="1">
      <c r="A8" s="226"/>
      <c r="B8" s="225"/>
      <c r="C8" s="51" t="s">
        <v>146</v>
      </c>
      <c r="D8" s="51" t="s">
        <v>147</v>
      </c>
      <c r="E8" s="51" t="s">
        <v>148</v>
      </c>
    </row>
    <row r="9" spans="1:5" ht="24.75" customHeight="1">
      <c r="A9" s="78">
        <v>1</v>
      </c>
      <c r="B9" s="91" t="s">
        <v>460</v>
      </c>
      <c r="C9" s="92">
        <v>1</v>
      </c>
      <c r="D9" s="92">
        <v>1</v>
      </c>
      <c r="E9" s="92">
        <v>1</v>
      </c>
    </row>
    <row r="10" spans="1:5" ht="15.75">
      <c r="A10" s="93">
        <v>2</v>
      </c>
      <c r="B10" s="94"/>
      <c r="C10" s="95"/>
      <c r="D10" s="95"/>
      <c r="E10" s="95"/>
    </row>
    <row r="11" spans="1:5" ht="15.75">
      <c r="A11" s="78">
        <v>3</v>
      </c>
      <c r="B11" s="94"/>
      <c r="C11" s="95"/>
      <c r="D11" s="95"/>
      <c r="E11" s="95"/>
    </row>
    <row r="12" spans="1:5" ht="15.75">
      <c r="A12" s="93">
        <v>4</v>
      </c>
      <c r="B12" s="94"/>
      <c r="C12" s="95"/>
      <c r="D12" s="95"/>
      <c r="E12" s="95"/>
    </row>
    <row r="13" spans="1:5" ht="15.75">
      <c r="A13" s="93">
        <v>5</v>
      </c>
      <c r="B13" s="94"/>
      <c r="C13" s="95"/>
      <c r="D13" s="95"/>
      <c r="E13" s="95"/>
    </row>
    <row r="14" spans="1:5" ht="15.75">
      <c r="A14" s="78">
        <v>6</v>
      </c>
      <c r="B14" s="94"/>
      <c r="C14" s="95"/>
      <c r="D14" s="95"/>
      <c r="E14" s="95"/>
    </row>
    <row r="15" spans="1:5" ht="15.75">
      <c r="A15" s="93">
        <v>7</v>
      </c>
      <c r="B15" s="94"/>
      <c r="C15" s="95"/>
      <c r="D15" s="95"/>
      <c r="E15" s="95"/>
    </row>
    <row r="16" spans="1:5" ht="15.75">
      <c r="A16" s="78">
        <v>8</v>
      </c>
      <c r="B16" s="94"/>
      <c r="C16" s="95"/>
      <c r="D16" s="95"/>
      <c r="E16" s="95"/>
    </row>
    <row r="17" spans="1:5" ht="15.75">
      <c r="A17" s="93">
        <v>9</v>
      </c>
      <c r="B17" s="94"/>
      <c r="C17" s="95"/>
      <c r="D17" s="95"/>
      <c r="E17" s="95"/>
    </row>
    <row r="18" spans="1:5" ht="15.75">
      <c r="A18" s="93">
        <v>10</v>
      </c>
      <c r="B18" s="94"/>
      <c r="C18" s="95"/>
      <c r="D18" s="95"/>
      <c r="E18" s="95"/>
    </row>
    <row r="19" spans="1:5" ht="15.75">
      <c r="A19" s="78">
        <v>11</v>
      </c>
      <c r="B19" s="94"/>
      <c r="C19" s="95"/>
      <c r="D19" s="95"/>
      <c r="E19" s="95"/>
    </row>
    <row r="20" spans="1:5" ht="15.75">
      <c r="A20" s="93">
        <v>12</v>
      </c>
      <c r="B20" s="94"/>
      <c r="C20" s="95"/>
      <c r="D20" s="95"/>
      <c r="E20" s="95"/>
    </row>
    <row r="21" spans="1:5" ht="15.75">
      <c r="A21" s="78">
        <v>13</v>
      </c>
      <c r="B21" s="94"/>
      <c r="C21" s="95"/>
      <c r="D21" s="95"/>
      <c r="E21" s="95"/>
    </row>
    <row r="22" spans="1:5" ht="15.75">
      <c r="A22" s="93">
        <v>14</v>
      </c>
      <c r="B22" s="94"/>
      <c r="C22" s="95"/>
      <c r="D22" s="95"/>
      <c r="E22" s="95"/>
    </row>
    <row r="23" spans="1:5" ht="15.75">
      <c r="A23" s="93">
        <v>15</v>
      </c>
      <c r="B23" s="94"/>
      <c r="C23" s="95"/>
      <c r="D23" s="95"/>
      <c r="E23" s="95"/>
    </row>
    <row r="24" spans="1:5" ht="15.75">
      <c r="A24" s="78">
        <v>16</v>
      </c>
      <c r="B24" s="94"/>
      <c r="C24" s="95"/>
      <c r="D24" s="95"/>
      <c r="E24" s="95"/>
    </row>
    <row r="25" spans="1:5" ht="15.75">
      <c r="A25" s="93">
        <v>17</v>
      </c>
      <c r="B25" s="94"/>
      <c r="C25" s="95"/>
      <c r="D25" s="95"/>
      <c r="E25" s="95"/>
    </row>
    <row r="26" spans="1:5" ht="15.75">
      <c r="A26" s="78">
        <v>18</v>
      </c>
      <c r="B26" s="94"/>
      <c r="C26" s="95"/>
      <c r="D26" s="95"/>
      <c r="E26" s="95"/>
    </row>
    <row r="27" spans="1:5" ht="15.75">
      <c r="A27" s="93">
        <v>19</v>
      </c>
      <c r="B27" s="94"/>
      <c r="C27" s="95"/>
      <c r="D27" s="95"/>
      <c r="E27" s="95"/>
    </row>
    <row r="28" spans="1:5" ht="15.75">
      <c r="A28" s="93">
        <v>20</v>
      </c>
      <c r="B28" s="94"/>
      <c r="C28" s="95"/>
      <c r="D28" s="95"/>
      <c r="E28" s="95"/>
    </row>
    <row r="29" spans="1:5" ht="15.75">
      <c r="A29" s="78">
        <v>21</v>
      </c>
      <c r="B29" s="94"/>
      <c r="C29" s="95"/>
      <c r="D29" s="95"/>
      <c r="E29" s="95"/>
    </row>
    <row r="30" spans="1:5" ht="15.75">
      <c r="A30" s="93">
        <v>22</v>
      </c>
      <c r="B30" s="94"/>
      <c r="C30" s="95"/>
      <c r="D30" s="95"/>
      <c r="E30" s="95"/>
    </row>
    <row r="31" spans="1:5" ht="15.75">
      <c r="A31" s="78">
        <v>23</v>
      </c>
      <c r="B31" s="94"/>
      <c r="C31" s="95"/>
      <c r="D31" s="95"/>
      <c r="E31" s="95"/>
    </row>
    <row r="32" spans="1:5" ht="15.75">
      <c r="A32" s="78">
        <v>24</v>
      </c>
      <c r="B32" s="94"/>
      <c r="C32" s="95"/>
      <c r="D32" s="95"/>
      <c r="E32" s="95"/>
    </row>
    <row r="33" spans="1:5" ht="15.75">
      <c r="A33" s="93">
        <v>25</v>
      </c>
      <c r="B33" s="94"/>
      <c r="C33" s="95"/>
      <c r="D33" s="95"/>
      <c r="E33" s="95"/>
    </row>
    <row r="34" spans="1:5" ht="15.75">
      <c r="A34" s="78">
        <v>26</v>
      </c>
      <c r="B34" s="94"/>
      <c r="C34" s="95"/>
      <c r="D34" s="95"/>
      <c r="E34" s="95"/>
    </row>
    <row r="35" spans="1:5" ht="15.75">
      <c r="A35" s="78">
        <v>27</v>
      </c>
      <c r="B35" s="94"/>
      <c r="C35" s="95"/>
      <c r="D35" s="95"/>
      <c r="E35" s="95"/>
    </row>
    <row r="36" spans="1:5" ht="15.75">
      <c r="A36" s="93">
        <v>28</v>
      </c>
      <c r="B36" s="94"/>
      <c r="C36" s="95"/>
      <c r="D36" s="95"/>
      <c r="E36" s="95"/>
    </row>
    <row r="37" spans="1:5" ht="15.75">
      <c r="A37" s="78">
        <v>29</v>
      </c>
      <c r="B37" s="94"/>
      <c r="C37" s="95"/>
      <c r="D37" s="95"/>
      <c r="E37" s="95"/>
    </row>
    <row r="38" spans="1:5" ht="12.75">
      <c r="A38" s="78">
        <v>30</v>
      </c>
      <c r="B38" s="96"/>
      <c r="C38" s="97"/>
      <c r="D38" s="97"/>
      <c r="E38" s="97"/>
    </row>
    <row r="39" spans="1:5" ht="12.75">
      <c r="A39" s="227" t="s">
        <v>332</v>
      </c>
      <c r="B39" s="227"/>
      <c r="C39" s="98">
        <f>SUM(C9:C38)</f>
        <v>1</v>
      </c>
      <c r="D39" s="98">
        <f>SUM(D9:D38)</f>
        <v>1</v>
      </c>
      <c r="E39" s="98">
        <f>SUM(E9:E38)</f>
        <v>1</v>
      </c>
    </row>
    <row r="40" spans="1:5" ht="12.75">
      <c r="A40" s="228"/>
      <c r="B40" s="228"/>
      <c r="C40" s="228"/>
      <c r="D40" s="228"/>
      <c r="E40" s="228"/>
    </row>
    <row r="41" spans="1:5" ht="12.75">
      <c r="A41" s="228"/>
      <c r="B41" s="228"/>
      <c r="C41" s="228"/>
      <c r="D41" s="228"/>
      <c r="E41" s="228"/>
    </row>
    <row r="42" spans="1:5" ht="15.75">
      <c r="A42" s="224" t="s">
        <v>28</v>
      </c>
      <c r="B42" s="224"/>
      <c r="C42" s="224"/>
      <c r="D42" s="224"/>
      <c r="E42" s="52"/>
    </row>
    <row r="43" spans="1:4" ht="15.75" customHeight="1">
      <c r="A43" s="197"/>
      <c r="B43" s="197"/>
      <c r="C43" s="197"/>
      <c r="D43" s="197"/>
    </row>
    <row r="44" spans="1:5" ht="15.75">
      <c r="A44" s="224" t="s">
        <v>149</v>
      </c>
      <c r="B44" s="224"/>
      <c r="C44" s="224"/>
      <c r="D44" s="224"/>
      <c r="E44" s="52"/>
    </row>
  </sheetData>
  <sheetProtection/>
  <mergeCells count="15">
    <mergeCell ref="A5:E5"/>
    <mergeCell ref="A6:E6"/>
    <mergeCell ref="A1:E1"/>
    <mergeCell ref="A2:E2"/>
    <mergeCell ref="A3:E3"/>
    <mergeCell ref="A4:E4"/>
    <mergeCell ref="A43:D43"/>
    <mergeCell ref="A44:D44"/>
    <mergeCell ref="B7:B8"/>
    <mergeCell ref="A7:A8"/>
    <mergeCell ref="C7:E7"/>
    <mergeCell ref="A39:B39"/>
    <mergeCell ref="A40:E40"/>
    <mergeCell ref="A41:E41"/>
    <mergeCell ref="A42:D42"/>
  </mergeCells>
  <printOptions/>
  <pageMargins left="0.7874015748031497" right="0.35433070866141736" top="0.5118110236220472" bottom="0.5118110236220472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2"/>
  <sheetViews>
    <sheetView showZeros="0" zoomScaleSheetLayoutView="75" zoomScalePageLayoutView="0" workbookViewId="0" topLeftCell="A1">
      <selection activeCell="A3" sqref="A3:L3"/>
    </sheetView>
  </sheetViews>
  <sheetFormatPr defaultColWidth="9.00390625" defaultRowHeight="12.75"/>
  <cols>
    <col min="1" max="1" width="7.00390625" style="1" customWidth="1"/>
    <col min="2" max="2" width="21.25390625" style="1" customWidth="1"/>
    <col min="3" max="3" width="12.00390625" style="1" customWidth="1"/>
    <col min="4" max="4" width="10.125" style="1" customWidth="1"/>
    <col min="5" max="5" width="11.875" style="1" customWidth="1"/>
    <col min="6" max="6" width="15.625" style="1" customWidth="1"/>
    <col min="7" max="7" width="17.875" style="1" customWidth="1"/>
    <col min="8" max="8" width="17.00390625" style="1" customWidth="1"/>
    <col min="9" max="9" width="13.75390625" style="1" customWidth="1"/>
    <col min="10" max="10" width="14.375" style="1" customWidth="1"/>
    <col min="11" max="12" width="14.25390625" style="1" customWidth="1"/>
    <col min="13" max="16384" width="9.125" style="1" customWidth="1"/>
  </cols>
  <sheetData>
    <row r="1" spans="1:12" ht="12.75">
      <c r="A1" s="203" t="s">
        <v>373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20.25">
      <c r="A2" s="235" t="s">
        <v>333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ht="18.75">
      <c r="A3" s="217" t="s">
        <v>462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</row>
    <row r="4" spans="1:12" ht="12.75">
      <c r="A4" s="219" t="s">
        <v>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1:12" ht="12.75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</row>
    <row r="6" spans="1:12" s="2" customFormat="1" ht="12.75">
      <c r="A6" s="232" t="s">
        <v>150</v>
      </c>
      <c r="B6" s="211" t="s">
        <v>153</v>
      </c>
      <c r="C6" s="190" t="s">
        <v>154</v>
      </c>
      <c r="D6" s="190"/>
      <c r="E6" s="190"/>
      <c r="F6" s="190"/>
      <c r="G6" s="190"/>
      <c r="H6" s="190"/>
      <c r="I6" s="190"/>
      <c r="J6" s="190"/>
      <c r="K6" s="190"/>
      <c r="L6" s="190"/>
    </row>
    <row r="7" spans="1:12" s="2" customFormat="1" ht="26.25" customHeight="1">
      <c r="A7" s="233"/>
      <c r="B7" s="212"/>
      <c r="C7" s="190" t="s">
        <v>155</v>
      </c>
      <c r="D7" s="190"/>
      <c r="E7" s="190"/>
      <c r="F7" s="190" t="s">
        <v>167</v>
      </c>
      <c r="G7" s="190" t="s">
        <v>163</v>
      </c>
      <c r="H7" s="190" t="s">
        <v>156</v>
      </c>
      <c r="I7" s="190"/>
      <c r="J7" s="190"/>
      <c r="K7" s="190"/>
      <c r="L7" s="190"/>
    </row>
    <row r="8" spans="1:12" s="2" customFormat="1" ht="12.75">
      <c r="A8" s="233"/>
      <c r="B8" s="212"/>
      <c r="C8" s="190" t="s">
        <v>157</v>
      </c>
      <c r="D8" s="190" t="s">
        <v>158</v>
      </c>
      <c r="E8" s="190"/>
      <c r="F8" s="190"/>
      <c r="G8" s="190"/>
      <c r="H8" s="190" t="s">
        <v>157</v>
      </c>
      <c r="I8" s="190" t="s">
        <v>158</v>
      </c>
      <c r="J8" s="190"/>
      <c r="K8" s="190"/>
      <c r="L8" s="190"/>
    </row>
    <row r="9" spans="1:12" s="2" customFormat="1" ht="12.75" customHeight="1">
      <c r="A9" s="233"/>
      <c r="B9" s="212"/>
      <c r="C9" s="190"/>
      <c r="D9" s="190" t="s">
        <v>159</v>
      </c>
      <c r="E9" s="190" t="s">
        <v>162</v>
      </c>
      <c r="F9" s="190"/>
      <c r="G9" s="190"/>
      <c r="H9" s="190"/>
      <c r="I9" s="190" t="s">
        <v>159</v>
      </c>
      <c r="J9" s="190" t="s">
        <v>164</v>
      </c>
      <c r="K9" s="190" t="s">
        <v>160</v>
      </c>
      <c r="L9" s="190"/>
    </row>
    <row r="10" spans="1:12" s="2" customFormat="1" ht="63.75">
      <c r="A10" s="234"/>
      <c r="B10" s="212"/>
      <c r="C10" s="190"/>
      <c r="D10" s="190"/>
      <c r="E10" s="190"/>
      <c r="F10" s="190"/>
      <c r="G10" s="190"/>
      <c r="H10" s="190"/>
      <c r="I10" s="190"/>
      <c r="J10" s="190"/>
      <c r="K10" s="3" t="s">
        <v>161</v>
      </c>
      <c r="L10" s="3" t="s">
        <v>165</v>
      </c>
    </row>
    <row r="11" spans="1:12" s="2" customFormat="1" ht="12.75" customHeight="1">
      <c r="A11" s="45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2" s="2" customFormat="1" ht="21.75" customHeight="1">
      <c r="A12" s="60">
        <v>1</v>
      </c>
      <c r="B12" s="105" t="s">
        <v>460</v>
      </c>
      <c r="C12" s="106">
        <v>0.5</v>
      </c>
      <c r="D12" s="107"/>
      <c r="E12" s="107">
        <v>0.5</v>
      </c>
      <c r="F12" s="108">
        <v>27</v>
      </c>
      <c r="G12" s="107">
        <v>1137</v>
      </c>
      <c r="H12" s="109">
        <v>30.72</v>
      </c>
      <c r="I12" s="110"/>
      <c r="J12" s="109">
        <v>30.72</v>
      </c>
      <c r="K12" s="110">
        <v>30.7</v>
      </c>
      <c r="L12" s="110"/>
    </row>
    <row r="13" spans="1:12" s="2" customFormat="1" ht="15.75" customHeight="1">
      <c r="A13" s="60">
        <v>2</v>
      </c>
      <c r="B13" s="99"/>
      <c r="C13" s="100">
        <f>D13+E13</f>
        <v>0</v>
      </c>
      <c r="D13" s="101"/>
      <c r="E13" s="101"/>
      <c r="F13" s="102"/>
      <c r="G13" s="101"/>
      <c r="H13" s="103">
        <f>I13+J13</f>
        <v>0</v>
      </c>
      <c r="I13" s="104"/>
      <c r="J13" s="103">
        <f>K13+L13</f>
        <v>0</v>
      </c>
      <c r="K13" s="104"/>
      <c r="L13" s="104"/>
    </row>
    <row r="14" spans="1:12" s="2" customFormat="1" ht="15.75" customHeight="1">
      <c r="A14" s="60">
        <v>3</v>
      </c>
      <c r="B14" s="99"/>
      <c r="C14" s="100">
        <f aca="true" t="shared" si="0" ref="C14:C23">D14+E14</f>
        <v>0</v>
      </c>
      <c r="D14" s="101"/>
      <c r="E14" s="101"/>
      <c r="F14" s="102"/>
      <c r="G14" s="101"/>
      <c r="H14" s="103">
        <f aca="true" t="shared" si="1" ref="H14:H23">I14+J14</f>
        <v>0</v>
      </c>
      <c r="I14" s="104"/>
      <c r="J14" s="103">
        <f aca="true" t="shared" si="2" ref="J14:J23">K14+L14</f>
        <v>0</v>
      </c>
      <c r="K14" s="104"/>
      <c r="L14" s="104"/>
    </row>
    <row r="15" spans="1:12" s="2" customFormat="1" ht="15.75" customHeight="1">
      <c r="A15" s="60">
        <v>4</v>
      </c>
      <c r="B15" s="99"/>
      <c r="C15" s="100">
        <f t="shared" si="0"/>
        <v>0</v>
      </c>
      <c r="D15" s="101"/>
      <c r="E15" s="101"/>
      <c r="F15" s="102"/>
      <c r="G15" s="101"/>
      <c r="H15" s="103">
        <f t="shared" si="1"/>
        <v>0</v>
      </c>
      <c r="I15" s="104"/>
      <c r="J15" s="103">
        <f t="shared" si="2"/>
        <v>0</v>
      </c>
      <c r="K15" s="104"/>
      <c r="L15" s="104"/>
    </row>
    <row r="16" spans="1:12" s="2" customFormat="1" ht="15.75" customHeight="1">
      <c r="A16" s="60">
        <v>5</v>
      </c>
      <c r="B16" s="99"/>
      <c r="C16" s="100">
        <f t="shared" si="0"/>
        <v>0</v>
      </c>
      <c r="D16" s="101"/>
      <c r="E16" s="101"/>
      <c r="F16" s="102"/>
      <c r="G16" s="101"/>
      <c r="H16" s="103">
        <f t="shared" si="1"/>
        <v>0</v>
      </c>
      <c r="I16" s="104"/>
      <c r="J16" s="103">
        <f t="shared" si="2"/>
        <v>0</v>
      </c>
      <c r="K16" s="104"/>
      <c r="L16" s="104"/>
    </row>
    <row r="17" spans="1:12" s="2" customFormat="1" ht="15.75" customHeight="1">
      <c r="A17" s="60">
        <v>6</v>
      </c>
      <c r="B17" s="99"/>
      <c r="C17" s="100">
        <f t="shared" si="0"/>
        <v>0</v>
      </c>
      <c r="D17" s="101"/>
      <c r="E17" s="101"/>
      <c r="F17" s="102"/>
      <c r="G17" s="101"/>
      <c r="H17" s="103">
        <f t="shared" si="1"/>
        <v>0</v>
      </c>
      <c r="I17" s="104"/>
      <c r="J17" s="103">
        <f t="shared" si="2"/>
        <v>0</v>
      </c>
      <c r="K17" s="104"/>
      <c r="L17" s="104"/>
    </row>
    <row r="18" spans="1:12" s="2" customFormat="1" ht="15.75" customHeight="1">
      <c r="A18" s="60">
        <v>7</v>
      </c>
      <c r="B18" s="99"/>
      <c r="C18" s="100">
        <f t="shared" si="0"/>
        <v>0</v>
      </c>
      <c r="D18" s="101"/>
      <c r="E18" s="101"/>
      <c r="F18" s="102"/>
      <c r="G18" s="101"/>
      <c r="H18" s="103">
        <f t="shared" si="1"/>
        <v>0</v>
      </c>
      <c r="I18" s="104"/>
      <c r="J18" s="103">
        <f t="shared" si="2"/>
        <v>0</v>
      </c>
      <c r="K18" s="104"/>
      <c r="L18" s="104"/>
    </row>
    <row r="19" spans="1:12" s="2" customFormat="1" ht="15.75" customHeight="1">
      <c r="A19" s="60">
        <v>8</v>
      </c>
      <c r="B19" s="99"/>
      <c r="C19" s="100">
        <f t="shared" si="0"/>
        <v>0</v>
      </c>
      <c r="D19" s="101"/>
      <c r="E19" s="101"/>
      <c r="F19" s="102"/>
      <c r="G19" s="101"/>
      <c r="H19" s="103">
        <f t="shared" si="1"/>
        <v>0</v>
      </c>
      <c r="I19" s="104"/>
      <c r="J19" s="103">
        <f t="shared" si="2"/>
        <v>0</v>
      </c>
      <c r="K19" s="104"/>
      <c r="L19" s="104"/>
    </row>
    <row r="20" spans="1:12" s="2" customFormat="1" ht="15.75" customHeight="1">
      <c r="A20" s="60">
        <v>9</v>
      </c>
      <c r="B20" s="99"/>
      <c r="C20" s="100">
        <f t="shared" si="0"/>
        <v>0</v>
      </c>
      <c r="D20" s="101"/>
      <c r="E20" s="101"/>
      <c r="F20" s="102"/>
      <c r="G20" s="101"/>
      <c r="H20" s="103">
        <f t="shared" si="1"/>
        <v>0</v>
      </c>
      <c r="I20" s="104"/>
      <c r="J20" s="103">
        <f t="shared" si="2"/>
        <v>0</v>
      </c>
      <c r="K20" s="104"/>
      <c r="L20" s="104"/>
    </row>
    <row r="21" spans="1:12" s="2" customFormat="1" ht="15.75" customHeight="1">
      <c r="A21" s="60">
        <v>10</v>
      </c>
      <c r="B21" s="99"/>
      <c r="C21" s="100">
        <f t="shared" si="0"/>
        <v>0</v>
      </c>
      <c r="D21" s="101"/>
      <c r="E21" s="101"/>
      <c r="F21" s="102"/>
      <c r="G21" s="101"/>
      <c r="H21" s="103">
        <f t="shared" si="1"/>
        <v>0</v>
      </c>
      <c r="I21" s="104"/>
      <c r="J21" s="103">
        <f t="shared" si="2"/>
        <v>0</v>
      </c>
      <c r="K21" s="104"/>
      <c r="L21" s="104"/>
    </row>
    <row r="22" spans="1:12" s="2" customFormat="1" ht="12.75">
      <c r="A22" s="60">
        <v>11</v>
      </c>
      <c r="B22" s="99"/>
      <c r="C22" s="100">
        <f t="shared" si="0"/>
        <v>0</v>
      </c>
      <c r="D22" s="101"/>
      <c r="E22" s="101"/>
      <c r="F22" s="102"/>
      <c r="G22" s="101"/>
      <c r="H22" s="103">
        <f t="shared" si="1"/>
        <v>0</v>
      </c>
      <c r="I22" s="104"/>
      <c r="J22" s="103">
        <f t="shared" si="2"/>
        <v>0</v>
      </c>
      <c r="K22" s="104"/>
      <c r="L22" s="104"/>
    </row>
    <row r="23" spans="1:12" s="2" customFormat="1" ht="12.75">
      <c r="A23" s="60">
        <v>12</v>
      </c>
      <c r="B23" s="99"/>
      <c r="C23" s="100">
        <f t="shared" si="0"/>
        <v>0</v>
      </c>
      <c r="D23" s="101"/>
      <c r="E23" s="101"/>
      <c r="F23" s="102"/>
      <c r="G23" s="101"/>
      <c r="H23" s="103">
        <f t="shared" si="1"/>
        <v>0</v>
      </c>
      <c r="I23" s="104"/>
      <c r="J23" s="103">
        <f t="shared" si="2"/>
        <v>0</v>
      </c>
      <c r="K23" s="104"/>
      <c r="L23" s="104"/>
    </row>
    <row r="24" spans="1:12" s="2" customFormat="1" ht="12.75">
      <c r="A24" s="195" t="s">
        <v>151</v>
      </c>
      <c r="B24" s="195"/>
      <c r="C24" s="100">
        <f>SUM(C12:C23)</f>
        <v>0.5</v>
      </c>
      <c r="D24" s="100">
        <f>SUM(D12:D23)</f>
        <v>0</v>
      </c>
      <c r="E24" s="100">
        <f>SUM(E12:E23)</f>
        <v>0.5</v>
      </c>
      <c r="F24" s="102"/>
      <c r="G24" s="100">
        <f aca="true" t="shared" si="3" ref="G24:L24">SUM(G12:G23)</f>
        <v>1137</v>
      </c>
      <c r="H24" s="103">
        <f t="shared" si="3"/>
        <v>30.72</v>
      </c>
      <c r="I24" s="103">
        <f t="shared" si="3"/>
        <v>0</v>
      </c>
      <c r="J24" s="103">
        <f t="shared" si="3"/>
        <v>30.72</v>
      </c>
      <c r="K24" s="103">
        <f t="shared" si="3"/>
        <v>30.7</v>
      </c>
      <c r="L24" s="103">
        <f t="shared" si="3"/>
        <v>0</v>
      </c>
    </row>
    <row r="25" spans="1:12" s="2" customFormat="1" ht="12.75">
      <c r="A25" s="237"/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</row>
    <row r="26" spans="1:12" s="2" customFormat="1" ht="12.75">
      <c r="A26" s="236" t="s">
        <v>236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</row>
    <row r="27" spans="1:12" s="2" customFormat="1" ht="12.75">
      <c r="A27" s="236" t="s">
        <v>166</v>
      </c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</row>
    <row r="28" spans="1:12" s="2" customFormat="1" ht="12.75">
      <c r="A28" s="198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</row>
    <row r="29" spans="1:12" s="2" customFormat="1" ht="12.75">
      <c r="A29" s="198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</row>
    <row r="30" spans="1:12" s="2" customFormat="1" ht="12.75">
      <c r="A30" s="231" t="s">
        <v>28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</row>
    <row r="31" spans="1:12" s="2" customFormat="1" ht="12.75">
      <c r="A31" s="198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</row>
    <row r="32" spans="1:12" s="2" customFormat="1" ht="12.75">
      <c r="A32" s="231" t="s">
        <v>149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</row>
  </sheetData>
  <sheetProtection/>
  <mergeCells count="36">
    <mergeCell ref="C8:C10"/>
    <mergeCell ref="C6:L6"/>
    <mergeCell ref="D9:D10"/>
    <mergeCell ref="E9:E10"/>
    <mergeCell ref="F7:F10"/>
    <mergeCell ref="G7:G10"/>
    <mergeCell ref="K9:L9"/>
    <mergeCell ref="H7:L7"/>
    <mergeCell ref="I32:L32"/>
    <mergeCell ref="A26:L26"/>
    <mergeCell ref="A25:L25"/>
    <mergeCell ref="A24:B24"/>
    <mergeCell ref="A32:F32"/>
    <mergeCell ref="G30:H30"/>
    <mergeCell ref="G31:H31"/>
    <mergeCell ref="G32:H32"/>
    <mergeCell ref="A31:F31"/>
    <mergeCell ref="A27:L27"/>
    <mergeCell ref="A28:L28"/>
    <mergeCell ref="A29:L29"/>
    <mergeCell ref="I30:L30"/>
    <mergeCell ref="I31:L31"/>
    <mergeCell ref="A1:L1"/>
    <mergeCell ref="A2:L2"/>
    <mergeCell ref="A3:L3"/>
    <mergeCell ref="A4:L4"/>
    <mergeCell ref="A5:L5"/>
    <mergeCell ref="A30:F30"/>
    <mergeCell ref="I9:I10"/>
    <mergeCell ref="J9:J10"/>
    <mergeCell ref="A6:A10"/>
    <mergeCell ref="B6:B10"/>
    <mergeCell ref="D8:E8"/>
    <mergeCell ref="I8:L8"/>
    <mergeCell ref="C7:E7"/>
    <mergeCell ref="H8:H10"/>
  </mergeCells>
  <printOptions/>
  <pageMargins left="0.7874015748031497" right="0.35433070866141736" top="0.5118110236220472" bottom="0.5118110236220472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СХПК</cp:lastModifiedBy>
  <cp:lastPrinted>2011-10-06T04:25:59Z</cp:lastPrinted>
  <dcterms:created xsi:type="dcterms:W3CDTF">2002-10-01T09:14:49Z</dcterms:created>
  <dcterms:modified xsi:type="dcterms:W3CDTF">2012-10-31T09:00:47Z</dcterms:modified>
  <cp:category/>
  <cp:version/>
  <cp:contentType/>
  <cp:contentStatus/>
</cp:coreProperties>
</file>