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340" windowHeight="60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<sst xmlns="http://schemas.openxmlformats.org/spreadsheetml/2006/main" count="200" uniqueCount="135">
  <si>
    <t>Таблица N Т1</t>
  </si>
  <si>
    <t>Калькуляция расходов, связанных с производством, передачей  и сбытом тепловой энергии, РГУ "Социально-оздоровительный центр граждан пожилого возраста и 
инвалидов "Вега", на 2010 год (Чебоксарский район)</t>
  </si>
  <si>
    <t>тыс.руб.</t>
  </si>
  <si>
    <t xml:space="preserve">№№ п.п. </t>
  </si>
  <si>
    <t xml:space="preserve">Калькуляционные статьи затрат    </t>
  </si>
  <si>
    <t>Расчет теплоснабжающей организации</t>
  </si>
  <si>
    <t>администрация</t>
  </si>
  <si>
    <t>Расчет  Госслужбы</t>
  </si>
  <si>
    <t xml:space="preserve"> 2008 год</t>
  </si>
  <si>
    <t>Базовый период- 2009 год</t>
  </si>
  <si>
    <t>Уд.
вес</t>
  </si>
  <si>
    <t xml:space="preserve">Прирост 
к 
тарифу 2008 г. 
</t>
  </si>
  <si>
    <t>Период
регулиро-вания - 2010 год</t>
  </si>
  <si>
    <t>Уд.
вес,
%</t>
  </si>
  <si>
    <t xml:space="preserve">Прирост 
к 
тарифу 2009 г.
</t>
  </si>
  <si>
    <t>2010 г</t>
  </si>
  <si>
    <t xml:space="preserve">Темп 
роста
к 
тарифу
2009г.
</t>
  </si>
  <si>
    <t>2009 г.</t>
  </si>
  <si>
    <t xml:space="preserve">Темп 
роста 
к 
тарифу 
</t>
  </si>
  <si>
    <t>Период
регули-
рования - 2010 год</t>
  </si>
  <si>
    <t>Прирост к
 тарифу
 2009 г.</t>
  </si>
  <si>
    <t>Темп 
роста к
 оценке
 2009 г.</t>
  </si>
  <si>
    <t>Откло-
нение</t>
  </si>
  <si>
    <t>Предус-мотрено в тарифе</t>
  </si>
  <si>
    <t>Факт</t>
  </si>
  <si>
    <t>Факт 1 квартала</t>
  </si>
  <si>
    <t>Оценка  за год</t>
  </si>
  <si>
    <t>1.</t>
  </si>
  <si>
    <t>Топливо на технологические цели</t>
  </si>
  <si>
    <t>2.</t>
  </si>
  <si>
    <t>Вода на технологические цели</t>
  </si>
  <si>
    <t>3.</t>
  </si>
  <si>
    <t>Электрическая энергия на технологические нужды</t>
  </si>
  <si>
    <t>4.</t>
  </si>
  <si>
    <t>Покупная тепловая  энергия</t>
  </si>
  <si>
    <t>5.</t>
  </si>
  <si>
    <t>Основная оплата  труда производственных рабочих</t>
  </si>
  <si>
    <t>6.</t>
  </si>
  <si>
    <t>Дополнительная оплата труда производственных рабочих</t>
  </si>
  <si>
    <t>7.</t>
  </si>
  <si>
    <t>Отчисления на  соц.  нужды  с  оплаты производственных рабочих</t>
  </si>
  <si>
    <t>8.</t>
  </si>
  <si>
    <t>Расходы по содержанию и  эксплуатации оборудования, в том числе:</t>
  </si>
  <si>
    <t>8.1</t>
  </si>
  <si>
    <t>амортизация  производственного оборудования</t>
  </si>
  <si>
    <t>8.2</t>
  </si>
  <si>
    <t>отчисления в ремонтный фонд</t>
  </si>
  <si>
    <t>8.3</t>
  </si>
  <si>
    <t>другие  расходы   по     содержанию и эксплуатации оборудования</t>
  </si>
  <si>
    <t>9.</t>
  </si>
  <si>
    <t>Расходы по подготовке и освоению производства (пусковые работы)(ремонт и техобслуживание),в т.ч.</t>
  </si>
  <si>
    <t>9.1.</t>
  </si>
  <si>
    <t>текущий ремонт</t>
  </si>
  <si>
    <t>9.2.</t>
  </si>
  <si>
    <t>капитальный ремонт</t>
  </si>
  <si>
    <t>10.</t>
  </si>
  <si>
    <t>Цеховые расходы</t>
  </si>
  <si>
    <t>11.</t>
  </si>
  <si>
    <t>Общехозяйственные расходы,  всего том числе:</t>
  </si>
  <si>
    <t>Целевые средства на НИОКР</t>
  </si>
  <si>
    <t>11.1.</t>
  </si>
  <si>
    <t>Средства на страхование</t>
  </si>
  <si>
    <t>11.2</t>
  </si>
  <si>
    <t>Плата за предельно допустимые выбросы (сбросы) 
загрязняющих веществ</t>
  </si>
  <si>
    <t>11.3</t>
  </si>
  <si>
    <t>Отчисления в ремонтный фонд в  случае его формирования</t>
  </si>
  <si>
    <t>11.4</t>
  </si>
  <si>
    <t>Непроизводственные расходы (налоги и другие обязательные платежи и  сборы), всего, в т.ч.:</t>
  </si>
  <si>
    <t>- налог на землю и т.д.</t>
  </si>
  <si>
    <t>11.5</t>
  </si>
  <si>
    <t>Другие    затраты,       относимые на себестоимость продукции всего, в том числе:</t>
  </si>
  <si>
    <t>11.5.1</t>
  </si>
  <si>
    <t>Арендная плата</t>
  </si>
  <si>
    <t>Недополученный по независящим причинам доход</t>
  </si>
  <si>
    <t>13.</t>
  </si>
  <si>
    <t>Избыток   средств,  полученнный в предыдущем периоде регулирования</t>
  </si>
  <si>
    <t>14.</t>
  </si>
  <si>
    <t>Итого производственные расходы</t>
  </si>
  <si>
    <t>15.</t>
  </si>
  <si>
    <t>Полезный     отпуск     теплоэнергии, тыс.Гкал</t>
  </si>
  <si>
    <t>16.</t>
  </si>
  <si>
    <t>Себестоимость 1 Гкал, руб/Гкал</t>
  </si>
  <si>
    <t>17.</t>
  </si>
  <si>
    <t>Прибыль (Убыток -)</t>
  </si>
  <si>
    <t>18.</t>
  </si>
  <si>
    <t>Рентабельность , в %</t>
  </si>
  <si>
    <t>19.</t>
  </si>
  <si>
    <t>Необходимая валовая выручка</t>
  </si>
  <si>
    <t>20.</t>
  </si>
  <si>
    <t>Средний тариф, руб./Гкал (без дополнительного предъявления НДС)</t>
  </si>
  <si>
    <t>21.</t>
  </si>
  <si>
    <t>НВВ расчетная</t>
  </si>
  <si>
    <t>22.</t>
  </si>
  <si>
    <t>Средняя заработная плата производственных рабочих</t>
  </si>
  <si>
    <t>Таблица № 2</t>
  </si>
  <si>
    <t>Расчет полезного отпуска тепловой энергии  теплоснабжающей организации</t>
  </si>
  <si>
    <t>тыс.Гкал</t>
  </si>
  <si>
    <t>№№ п/п</t>
  </si>
  <si>
    <t>Базовый период - 2009 год</t>
  </si>
  <si>
    <t>Период регулирования - 2010 год</t>
  </si>
  <si>
    <t>Период регулирования 2010 по данным Госслужбы</t>
  </si>
  <si>
    <t xml:space="preserve">Предус-мотрено  в тарифе </t>
  </si>
  <si>
    <t xml:space="preserve">Факт </t>
  </si>
  <si>
    <t>Откло-нение     (гр.3-гр.4)</t>
  </si>
  <si>
    <t xml:space="preserve">Оценка за год </t>
  </si>
  <si>
    <t>Выработка теплоэнергии в котельных</t>
  </si>
  <si>
    <t xml:space="preserve">Всего, </t>
  </si>
  <si>
    <t>в том числе:</t>
  </si>
  <si>
    <t>горячая вода</t>
  </si>
  <si>
    <t>острый и редуцированный пар</t>
  </si>
  <si>
    <t>отборный пар давлением:</t>
  </si>
  <si>
    <t>1,2 до 2,5 кг/см2 и т.д.</t>
  </si>
  <si>
    <t>и т.д.</t>
  </si>
  <si>
    <t xml:space="preserve">Использовано на собственные (технологические) нужды котельной </t>
  </si>
  <si>
    <t>То  же  в % (стр.2/стр.1)</t>
  </si>
  <si>
    <t>Отпуск теплоэнергии  от котельных (стр1. - стр.2)</t>
  </si>
  <si>
    <t>2,25</t>
  </si>
  <si>
    <t>1,84</t>
  </si>
  <si>
    <t xml:space="preserve"> в том числе:</t>
  </si>
  <si>
    <t>Покупная теплоэнергия</t>
  </si>
  <si>
    <t>1 поставщик;</t>
  </si>
  <si>
    <t>2 поставщик и т.д.</t>
  </si>
  <si>
    <t>Отпуск теплоэнергии   в сеть (стр.4 + стр.5)</t>
  </si>
  <si>
    <t>Потери теплоэнергии в тепловых сетях</t>
  </si>
  <si>
    <t>7.1.</t>
  </si>
  <si>
    <t xml:space="preserve">- через изоляцию   </t>
  </si>
  <si>
    <t>7.2.</t>
  </si>
  <si>
    <t xml:space="preserve">- потерями теплоносителя    </t>
  </si>
  <si>
    <t>0,22</t>
  </si>
  <si>
    <t>То  же  в % к отпуску в сеть (стр.7/стр.6)</t>
  </si>
  <si>
    <t>9,8</t>
  </si>
  <si>
    <t>Всего, в том числе:</t>
  </si>
  <si>
    <t>Полезный   отпуск  теплоэнергии  (стр.6-стр.7)</t>
  </si>
  <si>
    <t>2,03</t>
  </si>
  <si>
    <t>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</si>
</sst>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</numFmts>
  <fonts count="18">
    <font>
      <sz val="10"/>
      <name val="Times New Roman"/>
      <family val="0"/>
    </font>
    <font>
      <sz val="10"/>
      <name val="Helv"/>
      <family val="0"/>
    </font>
    <font>
      <b/>
      <sz val="12"/>
      <color indexed="1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i/>
      <sz val="11"/>
      <name val="Arial Cyr"/>
      <family val="0"/>
    </font>
    <font>
      <sz val="11"/>
      <color indexed="17"/>
      <name val="Arial Cyr"/>
      <family val="0"/>
    </font>
    <font>
      <b/>
      <sz val="11"/>
      <color indexed="12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2"/>
      <color indexed="62"/>
      <name val="Arial Cyr"/>
      <family val="0"/>
    </font>
    <font>
      <b/>
      <sz val="10"/>
      <name val="Arial Cyr"/>
      <family val="0"/>
    </font>
    <font>
      <sz val="12"/>
      <color indexed="62"/>
      <name val="Arial Cyr"/>
      <family val="0"/>
    </font>
    <font>
      <sz val="9"/>
      <name val="Arial Cyr"/>
      <family val="2"/>
    </font>
    <font>
      <sz val="8"/>
      <name val="Arial Cyr"/>
      <family val="0"/>
    </font>
    <font>
      <b/>
      <sz val="9"/>
      <name val="Arial Cyr"/>
      <family val="2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15" applyFont="1" applyBorder="1" applyAlignment="1">
      <alignment horizontal="right"/>
    </xf>
    <xf numFmtId="0" fontId="4" fillId="0" borderId="0" xfId="15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15" applyFont="1" applyBorder="1" applyAlignment="1">
      <alignment horizontal="right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/>
    </xf>
    <xf numFmtId="9" fontId="9" fillId="0" borderId="2" xfId="0" applyNumberFormat="1" applyFont="1" applyFill="1" applyBorder="1" applyAlignment="1">
      <alignment/>
    </xf>
    <xf numFmtId="9" fontId="9" fillId="0" borderId="2" xfId="18" applyFont="1" applyFill="1" applyBorder="1" applyAlignment="1">
      <alignment/>
    </xf>
    <xf numFmtId="2" fontId="9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/>
    </xf>
    <xf numFmtId="164" fontId="9" fillId="0" borderId="2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vertical="top" wrapText="1"/>
    </xf>
    <xf numFmtId="16" fontId="4" fillId="0" borderId="2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2" fontId="11" fillId="0" borderId="2" xfId="0" applyNumberFormat="1" applyFont="1" applyFill="1" applyBorder="1" applyAlignment="1">
      <alignment/>
    </xf>
    <xf numFmtId="9" fontId="10" fillId="0" borderId="2" xfId="18" applyFont="1" applyFill="1" applyBorder="1" applyAlignment="1">
      <alignment/>
    </xf>
    <xf numFmtId="9" fontId="10" fillId="0" borderId="2" xfId="0" applyNumberFormat="1" applyFont="1" applyFill="1" applyBorder="1" applyAlignment="1">
      <alignment/>
    </xf>
    <xf numFmtId="2" fontId="10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165" fontId="9" fillId="0" borderId="2" xfId="0" applyNumberFormat="1" applyFont="1" applyFill="1" applyBorder="1" applyAlignment="1">
      <alignment/>
    </xf>
    <xf numFmtId="4" fontId="9" fillId="0" borderId="2" xfId="0" applyNumberFormat="1" applyFont="1" applyFill="1" applyBorder="1" applyAlignment="1">
      <alignment/>
    </xf>
    <xf numFmtId="2" fontId="13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center" vertical="top"/>
    </xf>
    <xf numFmtId="10" fontId="10" fillId="0" borderId="2" xfId="18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166" fontId="9" fillId="0" borderId="2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1" fillId="0" borderId="0" xfId="0" applyAlignment="1">
      <alignment/>
    </xf>
    <xf numFmtId="0" fontId="1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Border="1" applyAlignment="1">
      <alignment horizontal="right"/>
    </xf>
    <xf numFmtId="0" fontId="1" fillId="0" borderId="11" xfId="0" applyBorder="1" applyAlignment="1">
      <alignment horizontal="center" vertical="center" wrapText="1"/>
    </xf>
    <xf numFmtId="0" fontId="1" fillId="0" borderId="12" xfId="0" applyBorder="1" applyAlignment="1">
      <alignment horizontal="center" vertical="center"/>
    </xf>
    <xf numFmtId="0" fontId="1" fillId="0" borderId="13" xfId="0" applyBorder="1" applyAlignment="1">
      <alignment horizontal="center" vertical="center" wrapText="1"/>
    </xf>
    <xf numFmtId="0" fontId="1" fillId="0" borderId="14" xfId="0" applyBorder="1" applyAlignment="1">
      <alignment horizontal="center" vertical="center" wrapText="1"/>
    </xf>
    <xf numFmtId="0" fontId="1" fillId="0" borderId="15" xfId="0" applyBorder="1" applyAlignment="1">
      <alignment horizontal="center" vertical="center" wrapText="1"/>
    </xf>
    <xf numFmtId="0" fontId="1" fillId="0" borderId="16" xfId="0" applyFill="1" applyBorder="1" applyAlignment="1">
      <alignment horizontal="center" vertical="center" wrapText="1"/>
    </xf>
    <xf numFmtId="0" fontId="1" fillId="0" borderId="17" xfId="0" applyFill="1" applyBorder="1" applyAlignment="1">
      <alignment horizontal="center" vertical="center" wrapText="1"/>
    </xf>
    <xf numFmtId="0" fontId="1" fillId="0" borderId="18" xfId="0" applyFill="1" applyBorder="1" applyAlignment="1">
      <alignment horizontal="center" vertical="center" wrapText="1"/>
    </xf>
    <xf numFmtId="0" fontId="1" fillId="0" borderId="2" xfId="0" applyFill="1" applyBorder="1" applyAlignment="1">
      <alignment wrapText="1"/>
    </xf>
    <xf numFmtId="0" fontId="1" fillId="0" borderId="19" xfId="0" applyBorder="1" applyAlignment="1">
      <alignment horizontal="center" vertical="center" wrapText="1"/>
    </xf>
    <xf numFmtId="0" fontId="1" fillId="0" borderId="20" xfId="0" applyBorder="1" applyAlignment="1">
      <alignment horizontal="center" vertical="center"/>
    </xf>
    <xf numFmtId="0" fontId="1" fillId="0" borderId="20" xfId="0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" fillId="0" borderId="22" xfId="0" applyFill="1" applyBorder="1" applyAlignment="1">
      <alignment horizontal="center" vertical="center" wrapText="1"/>
    </xf>
    <xf numFmtId="0" fontId="1" fillId="0" borderId="23" xfId="0" applyFill="1" applyBorder="1" applyAlignment="1">
      <alignment horizontal="center" vertical="center" wrapText="1"/>
    </xf>
    <xf numFmtId="0" fontId="1" fillId="0" borderId="24" xfId="0" applyFill="1" applyBorder="1" applyAlignment="1">
      <alignment horizontal="center" vertical="center" wrapText="1"/>
    </xf>
    <xf numFmtId="0" fontId="1" fillId="0" borderId="25" xfId="0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" fillId="0" borderId="2" xfId="0" applyFill="1" applyBorder="1" applyAlignment="1">
      <alignment horizontal="center"/>
    </xf>
    <xf numFmtId="0" fontId="1" fillId="0" borderId="0" xfId="0" applyBorder="1" applyAlignment="1">
      <alignment/>
    </xf>
    <xf numFmtId="0" fontId="12" fillId="0" borderId="30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31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3" xfId="0" applyFont="1" applyFill="1" applyBorder="1" applyAlignment="1">
      <alignment/>
    </xf>
    <xf numFmtId="165" fontId="17" fillId="0" borderId="32" xfId="0" applyNumberFormat="1" applyFont="1" applyFill="1" applyBorder="1" applyAlignment="1">
      <alignment/>
    </xf>
    <xf numFmtId="0" fontId="1" fillId="0" borderId="2" xfId="0" applyFill="1" applyBorder="1" applyAlignment="1">
      <alignment/>
    </xf>
    <xf numFmtId="0" fontId="1" fillId="0" borderId="30" xfId="0" applyBorder="1" applyAlignment="1">
      <alignment horizontal="center" vertical="top" wrapText="1"/>
    </xf>
    <xf numFmtId="0" fontId="14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/>
    </xf>
    <xf numFmtId="0" fontId="12" fillId="0" borderId="30" xfId="0" applyFont="1" applyBorder="1" applyAlignment="1">
      <alignment horizontal="center" vertical="top" wrapText="1"/>
    </xf>
    <xf numFmtId="49" fontId="17" fillId="0" borderId="2" xfId="0" applyNumberFormat="1" applyFont="1" applyBorder="1" applyAlignment="1">
      <alignment/>
    </xf>
    <xf numFmtId="49" fontId="17" fillId="0" borderId="3" xfId="0" applyNumberFormat="1" applyFont="1" applyBorder="1" applyAlignment="1">
      <alignment/>
    </xf>
    <xf numFmtId="9" fontId="17" fillId="0" borderId="31" xfId="18" applyFont="1" applyBorder="1" applyAlignment="1">
      <alignment/>
    </xf>
    <xf numFmtId="9" fontId="17" fillId="0" borderId="5" xfId="18" applyFont="1" applyBorder="1" applyAlignment="1">
      <alignment/>
    </xf>
    <xf numFmtId="9" fontId="17" fillId="0" borderId="3" xfId="18" applyFont="1" applyFill="1" applyBorder="1" applyAlignment="1">
      <alignment/>
    </xf>
    <xf numFmtId="9" fontId="17" fillId="0" borderId="32" xfId="18" applyFont="1" applyFill="1" applyBorder="1" applyAlignment="1">
      <alignment/>
    </xf>
    <xf numFmtId="49" fontId="16" fillId="0" borderId="2" xfId="0" applyNumberFormat="1" applyFont="1" applyBorder="1" applyAlignment="1">
      <alignment horizontal="left" vertical="center" wrapText="1"/>
    </xf>
    <xf numFmtId="49" fontId="17" fillId="0" borderId="2" xfId="0" applyNumberFormat="1" applyFont="1" applyBorder="1" applyAlignment="1">
      <alignment horizontal="right"/>
    </xf>
    <xf numFmtId="0" fontId="1" fillId="0" borderId="33" xfId="0" applyBorder="1" applyAlignment="1">
      <alignment horizontal="center" vertical="top" wrapText="1"/>
    </xf>
    <xf numFmtId="0" fontId="14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top" wrapText="1"/>
    </xf>
    <xf numFmtId="0" fontId="17" fillId="0" borderId="34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" fillId="0" borderId="26" xfId="0" applyBorder="1" applyAlignment="1">
      <alignment horizontal="center" vertical="top" wrapText="1"/>
    </xf>
    <xf numFmtId="0" fontId="14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49" fontId="16" fillId="0" borderId="2" xfId="0" applyNumberFormat="1" applyFont="1" applyBorder="1" applyAlignment="1">
      <alignment horizontal="left" vertical="center"/>
    </xf>
    <xf numFmtId="49" fontId="14" fillId="0" borderId="2" xfId="0" applyNumberFormat="1" applyFont="1" applyBorder="1" applyAlignment="1">
      <alignment horizontal="left" vertical="center"/>
    </xf>
    <xf numFmtId="49" fontId="17" fillId="0" borderId="2" xfId="0" applyNumberFormat="1" applyFont="1" applyBorder="1" applyAlignment="1">
      <alignment horizontal="right" wrapText="1"/>
    </xf>
    <xf numFmtId="49" fontId="17" fillId="0" borderId="2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0" fontId="14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49" fontId="17" fillId="0" borderId="2" xfId="0" applyNumberFormat="1" applyFont="1" applyBorder="1" applyAlignment="1">
      <alignment horizontal="left" vertical="center"/>
    </xf>
    <xf numFmtId="49" fontId="17" fillId="0" borderId="3" xfId="0" applyNumberFormat="1" applyFont="1" applyBorder="1" applyAlignment="1">
      <alignment horizontal="left" vertical="center"/>
    </xf>
    <xf numFmtId="0" fontId="12" fillId="0" borderId="33" xfId="0" applyFont="1" applyBorder="1" applyAlignment="1">
      <alignment horizontal="center" vertical="top" wrapText="1"/>
    </xf>
    <xf numFmtId="49" fontId="16" fillId="0" borderId="7" xfId="0" applyNumberFormat="1" applyFont="1" applyBorder="1" applyAlignment="1">
      <alignment horizontal="left" vertical="center" wrapText="1"/>
    </xf>
    <xf numFmtId="49" fontId="17" fillId="0" borderId="7" xfId="0" applyNumberFormat="1" applyFont="1" applyBorder="1" applyAlignment="1">
      <alignment horizontal="right" wrapText="1"/>
    </xf>
    <xf numFmtId="166" fontId="17" fillId="0" borderId="35" xfId="18" applyNumberFormat="1" applyFont="1" applyBorder="1" applyAlignment="1">
      <alignment/>
    </xf>
    <xf numFmtId="9" fontId="17" fillId="0" borderId="8" xfId="18" applyFont="1" applyBorder="1" applyAlignment="1">
      <alignment/>
    </xf>
    <xf numFmtId="9" fontId="17" fillId="0" borderId="34" xfId="18" applyFont="1" applyFill="1" applyBorder="1" applyAlignment="1">
      <alignment/>
    </xf>
    <xf numFmtId="9" fontId="17" fillId="0" borderId="36" xfId="18" applyFont="1" applyFill="1" applyBorder="1" applyAlignment="1">
      <alignment/>
    </xf>
    <xf numFmtId="0" fontId="17" fillId="0" borderId="7" xfId="0" applyFont="1" applyBorder="1" applyAlignment="1">
      <alignment horizontal="right" wrapText="1"/>
    </xf>
    <xf numFmtId="0" fontId="17" fillId="0" borderId="9" xfId="0" applyFont="1" applyBorder="1" applyAlignment="1">
      <alignment horizontal="right" wrapText="1"/>
    </xf>
    <xf numFmtId="0" fontId="1" fillId="0" borderId="26" xfId="0" applyBorder="1" applyAlignment="1">
      <alignment horizontal="center" vertical="top" wrapText="1"/>
    </xf>
    <xf numFmtId="0" fontId="14" fillId="0" borderId="9" xfId="0" applyFont="1" applyBorder="1" applyAlignment="1">
      <alignment horizontal="left" vertical="center" wrapText="1"/>
    </xf>
    <xf numFmtId="49" fontId="17" fillId="0" borderId="9" xfId="0" applyNumberFormat="1" applyFont="1" applyBorder="1" applyAlignment="1">
      <alignment horizontal="right" wrapText="1"/>
    </xf>
    <xf numFmtId="49" fontId="17" fillId="0" borderId="27" xfId="0" applyNumberFormat="1" applyFont="1" applyBorder="1" applyAlignment="1">
      <alignment vertical="top" wrapText="1"/>
    </xf>
    <xf numFmtId="0" fontId="17" fillId="0" borderId="28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27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49" fontId="17" fillId="0" borderId="3" xfId="0" applyNumberFormat="1" applyFont="1" applyBorder="1" applyAlignment="1">
      <alignment vertical="top" wrapText="1"/>
    </xf>
    <xf numFmtId="165" fontId="17" fillId="0" borderId="31" xfId="0" applyNumberFormat="1" applyFont="1" applyBorder="1" applyAlignment="1">
      <alignment/>
    </xf>
    <xf numFmtId="0" fontId="1" fillId="0" borderId="30" xfId="0" applyBorder="1" applyAlignment="1">
      <alignment/>
    </xf>
    <xf numFmtId="0" fontId="17" fillId="0" borderId="31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" fillId="0" borderId="37" xfId="0" applyBorder="1" applyAlignment="1">
      <alignment/>
    </xf>
    <xf numFmtId="0" fontId="17" fillId="0" borderId="20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38" xfId="0" applyFont="1" applyFill="1" applyBorder="1" applyAlignment="1">
      <alignment/>
    </xf>
    <xf numFmtId="0" fontId="17" fillId="0" borderId="39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" fillId="0" borderId="20" xfId="0" applyFill="1" applyBorder="1" applyAlignment="1">
      <alignment/>
    </xf>
    <xf numFmtId="0" fontId="1" fillId="0" borderId="41" xfId="0" applyBorder="1" applyAlignment="1">
      <alignment/>
    </xf>
    <xf numFmtId="0" fontId="1" fillId="0" borderId="41" xfId="0" applyBorder="1" applyAlignment="1">
      <alignment wrapText="1"/>
    </xf>
    <xf numFmtId="0" fontId="1" fillId="0" borderId="41" xfId="0" applyFill="1" applyBorder="1" applyAlignment="1">
      <alignment/>
    </xf>
    <xf numFmtId="0" fontId="1" fillId="0" borderId="0" xfId="0" applyFill="1" applyAlignment="1">
      <alignment/>
    </xf>
    <xf numFmtId="0" fontId="1" fillId="0" borderId="0" xfId="0" applyBorder="1" applyAlignment="1">
      <alignment wrapText="1"/>
    </xf>
    <xf numFmtId="0" fontId="1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49" fontId="1" fillId="0" borderId="0" xfId="0" applyNumberFormat="1" applyBorder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arif11.CAP.000\&#1052;&#1086;&#1080;%20&#1076;&#1086;&#1082;&#1091;&#1084;&#1077;&#1085;&#1090;&#1099;\&#1043;&#1072;&#1083;&#1080;&#1085;&#1072;\&#1058;&#1072;&#1088;&#1080;&#1092;&#1085;&#1072;&#1103;%20&#1082;&#1086;&#1084;&#1087;&#1072;&#1085;&#1080;&#1103;%20&#1085;&#1072;%202010%20&#1075;&#1086;&#1076;\&#1056;&#1072;&#1089;&#1095;&#1077;&#1090;&#1099;%20&#1090;&#1072;&#1088;&#1080;&#1092;&#1086;&#1074;%20&#1053;&#1040;%202010%20&#1043;&#1054;&#1044;\&#1063;&#1077;&#1073;&#1086;&#1082;&#1089;&#1072;&#1088;&#1089;&#1082;&#1080;&#1081;%202010\&#1056;&#1043;&#1059;%20&#1042;&#1045;&#1043;&#1040;\&#1056;&#1072;&#1089;&#1095;&#1077;&#1090;%202010%2016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СТ2"/>
      <sheetName val="ФСТ1"/>
      <sheetName val="Кальк."/>
      <sheetName val="Т 2"/>
      <sheetName val="Т2.1"/>
      <sheetName val="Т3"/>
      <sheetName val="Топливо"/>
      <sheetName val="Т4"/>
      <sheetName val="Табл.5"/>
      <sheetName val="вода"/>
      <sheetName val="Т6"/>
      <sheetName val="э.энергия (2)"/>
      <sheetName val="э.энергия"/>
      <sheetName val="Т7"/>
      <sheetName val="Т8"/>
      <sheetName val="Т8.1"/>
      <sheetName val="Т.8.2."/>
      <sheetName val="Т9"/>
      <sheetName val="Т9(1)"/>
      <sheetName val="Т9.2."/>
      <sheetName val="Т.10"/>
      <sheetName val="Т10.1."/>
      <sheetName val="Т10. 2."/>
      <sheetName val="Т11"/>
      <sheetName val="Т11.1"/>
      <sheetName val="Т.12"/>
      <sheetName val="Т13"/>
      <sheetName val="Т14"/>
      <sheetName val="Приложение к Т12 и Т13"/>
      <sheetName val="котлы"/>
    </sheetNames>
    <sheetDataSet>
      <sheetData sheetId="5">
        <row r="118">
          <cell r="M118">
            <v>943.02</v>
          </cell>
        </row>
      </sheetData>
      <sheetData sheetId="9">
        <row r="21">
          <cell r="P21">
            <v>28.4</v>
          </cell>
        </row>
      </sheetData>
      <sheetData sheetId="10">
        <row r="40">
          <cell r="J40">
            <v>342.7</v>
          </cell>
        </row>
      </sheetData>
      <sheetData sheetId="17">
        <row r="11">
          <cell r="E11">
            <v>195.5</v>
          </cell>
        </row>
      </sheetData>
      <sheetData sheetId="19">
        <row r="17">
          <cell r="H17">
            <v>141.3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tabSelected="1" workbookViewId="0" topLeftCell="H31">
      <selection activeCell="I36" sqref="I36"/>
    </sheetView>
  </sheetViews>
  <sheetFormatPr defaultColWidth="9.33203125" defaultRowHeight="12.75"/>
  <cols>
    <col min="1" max="1" width="5.33203125" style="0" customWidth="1"/>
    <col min="2" max="2" width="50.16015625" style="0" customWidth="1"/>
    <col min="3" max="3" width="14.16015625" style="0" customWidth="1"/>
    <col min="4" max="4" width="12.16015625" style="0" customWidth="1"/>
    <col min="5" max="5" width="15.16015625" style="0" customWidth="1"/>
    <col min="6" max="6" width="11.83203125" style="0" customWidth="1"/>
    <col min="7" max="7" width="11.66015625" style="0" customWidth="1"/>
    <col min="8" max="8" width="9.33203125" style="0" customWidth="1"/>
    <col min="9" max="9" width="11.83203125" style="0" customWidth="1"/>
    <col min="10" max="10" width="14.5" style="0" customWidth="1"/>
    <col min="11" max="11" width="9.66015625" style="0" customWidth="1"/>
    <col min="12" max="12" width="11.83203125" style="0" customWidth="1"/>
    <col min="13" max="13" width="0.4921875" style="0" hidden="1" customWidth="1"/>
    <col min="14" max="14" width="10.16015625" style="0" hidden="1" customWidth="1"/>
    <col min="15" max="15" width="0.328125" style="0" hidden="1" customWidth="1"/>
    <col min="16" max="16" width="11.16015625" style="0" hidden="1" customWidth="1"/>
    <col min="17" max="17" width="12.16015625" style="0" hidden="1" customWidth="1"/>
    <col min="18" max="18" width="14.33203125" style="0" customWidth="1"/>
    <col min="19" max="19" width="10.5" style="0" customWidth="1"/>
    <col min="20" max="20" width="11.33203125" style="0" customWidth="1"/>
    <col min="21" max="21" width="0.1640625" style="0" customWidth="1"/>
    <col min="22" max="22" width="11.16015625" style="0" customWidth="1"/>
    <col min="23" max="23" width="11.33203125" style="0" customWidth="1"/>
  </cols>
  <sheetData>
    <row r="1" spans="3:22" ht="12" customHeight="1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3" ht="41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2" customHeight="1">
      <c r="A3" s="3"/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6"/>
      <c r="T3" s="6"/>
      <c r="U3" s="7" t="s">
        <v>2</v>
      </c>
      <c r="V3" s="7"/>
      <c r="W3" s="6"/>
    </row>
    <row r="4" spans="1:23" ht="5.25" customHeight="1">
      <c r="A4" s="3"/>
      <c r="B4" s="8"/>
      <c r="C4" s="8"/>
      <c r="D4" s="8"/>
      <c r="E4" s="8"/>
      <c r="F4" s="8"/>
      <c r="G4" s="8"/>
      <c r="H4" s="8"/>
      <c r="I4" s="8"/>
      <c r="J4" s="9"/>
      <c r="K4" s="9"/>
      <c r="L4" s="9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2.75" customHeight="1">
      <c r="A5" s="10" t="s">
        <v>3</v>
      </c>
      <c r="B5" s="11" t="s">
        <v>4</v>
      </c>
      <c r="C5" s="12" t="s">
        <v>5</v>
      </c>
      <c r="D5" s="13"/>
      <c r="E5" s="13"/>
      <c r="F5" s="13"/>
      <c r="G5" s="13"/>
      <c r="H5" s="13"/>
      <c r="I5" s="13"/>
      <c r="J5" s="14"/>
      <c r="K5" s="15"/>
      <c r="L5" s="15"/>
      <c r="M5" s="16" t="s">
        <v>6</v>
      </c>
      <c r="N5" s="17"/>
      <c r="O5" s="12" t="s">
        <v>7</v>
      </c>
      <c r="P5" s="13"/>
      <c r="Q5" s="13"/>
      <c r="R5" s="13"/>
      <c r="S5" s="13"/>
      <c r="T5" s="13"/>
      <c r="U5" s="13"/>
      <c r="V5" s="14"/>
      <c r="W5" s="18"/>
    </row>
    <row r="6" spans="1:23" ht="21" customHeight="1">
      <c r="A6" s="10"/>
      <c r="B6" s="11"/>
      <c r="C6" s="10" t="s">
        <v>8</v>
      </c>
      <c r="D6" s="10"/>
      <c r="E6" s="19" t="s">
        <v>9</v>
      </c>
      <c r="F6" s="20"/>
      <c r="G6" s="20"/>
      <c r="H6" s="21" t="s">
        <v>10</v>
      </c>
      <c r="I6" s="21" t="s">
        <v>11</v>
      </c>
      <c r="J6" s="21" t="s">
        <v>12</v>
      </c>
      <c r="K6" s="21" t="s">
        <v>13</v>
      </c>
      <c r="L6" s="21" t="s">
        <v>14</v>
      </c>
      <c r="M6" s="22" t="s">
        <v>15</v>
      </c>
      <c r="N6" s="23" t="s">
        <v>16</v>
      </c>
      <c r="O6" s="24" t="s">
        <v>17</v>
      </c>
      <c r="P6" s="25" t="s">
        <v>13</v>
      </c>
      <c r="Q6" s="21" t="s">
        <v>18</v>
      </c>
      <c r="R6" s="26" t="s">
        <v>19</v>
      </c>
      <c r="S6" s="25" t="s">
        <v>13</v>
      </c>
      <c r="T6" s="10" t="s">
        <v>20</v>
      </c>
      <c r="U6" s="10" t="s">
        <v>21</v>
      </c>
      <c r="V6" s="10" t="s">
        <v>22</v>
      </c>
      <c r="W6" s="5"/>
    </row>
    <row r="7" spans="1:23" ht="51.75" customHeight="1">
      <c r="A7" s="10"/>
      <c r="B7" s="11"/>
      <c r="C7" s="27" t="s">
        <v>23</v>
      </c>
      <c r="D7" s="27" t="s">
        <v>24</v>
      </c>
      <c r="E7" s="27" t="s">
        <v>23</v>
      </c>
      <c r="F7" s="27" t="s">
        <v>25</v>
      </c>
      <c r="G7" s="27" t="s">
        <v>26</v>
      </c>
      <c r="H7" s="28"/>
      <c r="I7" s="28"/>
      <c r="J7" s="28"/>
      <c r="K7" s="28"/>
      <c r="L7" s="28"/>
      <c r="M7" s="22"/>
      <c r="N7" s="29"/>
      <c r="O7" s="24"/>
      <c r="P7" s="25"/>
      <c r="Q7" s="28"/>
      <c r="R7" s="26"/>
      <c r="S7" s="25"/>
      <c r="T7" s="10"/>
      <c r="U7" s="10"/>
      <c r="V7" s="10"/>
      <c r="W7" s="5"/>
    </row>
    <row r="8" spans="1:23" ht="9" customHeight="1" hidden="1">
      <c r="A8" s="30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27">
        <v>14</v>
      </c>
      <c r="O8" s="27">
        <v>15</v>
      </c>
      <c r="P8" s="27">
        <v>16</v>
      </c>
      <c r="Q8" s="27">
        <v>17</v>
      </c>
      <c r="R8" s="31">
        <v>18</v>
      </c>
      <c r="S8" s="27">
        <v>19</v>
      </c>
      <c r="T8" s="27">
        <v>20</v>
      </c>
      <c r="U8" s="27">
        <v>21</v>
      </c>
      <c r="V8" s="27">
        <v>22</v>
      </c>
      <c r="W8" s="32"/>
    </row>
    <row r="9" spans="1:23" ht="15">
      <c r="A9" s="15" t="s">
        <v>27</v>
      </c>
      <c r="B9" s="33" t="s">
        <v>28</v>
      </c>
      <c r="C9" s="34">
        <v>600.4</v>
      </c>
      <c r="D9" s="34">
        <v>579.9</v>
      </c>
      <c r="E9" s="34">
        <v>822.21</v>
      </c>
      <c r="F9" s="34">
        <v>251.7</v>
      </c>
      <c r="G9" s="34">
        <v>779</v>
      </c>
      <c r="H9" s="35">
        <f>G9/G$40</f>
        <v>0.5135531894751526</v>
      </c>
      <c r="I9" s="36">
        <f>E9/C9-1</f>
        <v>0.36943704197201876</v>
      </c>
      <c r="J9" s="37">
        <v>910.3</v>
      </c>
      <c r="K9" s="35">
        <f>J9/J$40</f>
        <v>0.5426204101096805</v>
      </c>
      <c r="L9" s="36">
        <f>J9/E9-1</f>
        <v>0.10713807907955375</v>
      </c>
      <c r="M9" s="38"/>
      <c r="N9" s="36">
        <f>M9/E9-1</f>
        <v>-1</v>
      </c>
      <c r="O9" s="34"/>
      <c r="P9" s="35"/>
      <c r="Q9" s="34">
        <f>O9/E9-1</f>
        <v>-1</v>
      </c>
      <c r="R9" s="37">
        <f>'[1]Т3'!M118</f>
        <v>943.02</v>
      </c>
      <c r="S9" s="35">
        <f>R9/R$40</f>
        <v>0.5701726806617007</v>
      </c>
      <c r="T9" s="39">
        <f>R9/E9-1</f>
        <v>0.1469332652242128</v>
      </c>
      <c r="U9" s="34"/>
      <c r="V9" s="34">
        <f>R9-J9</f>
        <v>32.72000000000003</v>
      </c>
      <c r="W9" s="5"/>
    </row>
    <row r="10" spans="1:23" ht="15">
      <c r="A10" s="15" t="s">
        <v>29</v>
      </c>
      <c r="B10" s="33" t="s">
        <v>30</v>
      </c>
      <c r="C10" s="34">
        <v>20.4</v>
      </c>
      <c r="D10" s="34">
        <v>24.6</v>
      </c>
      <c r="E10" s="34">
        <v>29.7</v>
      </c>
      <c r="F10" s="34">
        <v>8</v>
      </c>
      <c r="G10" s="34">
        <v>26.2</v>
      </c>
      <c r="H10" s="35">
        <f aca="true" t="shared" si="0" ref="H10:H34">G10/G$40</f>
        <v>0.01727226388221951</v>
      </c>
      <c r="I10" s="36">
        <f>E10/C10-1</f>
        <v>0.4558823529411766</v>
      </c>
      <c r="J10" s="37">
        <v>31.4</v>
      </c>
      <c r="K10" s="35">
        <f>J10/J$40</f>
        <v>0.0187172150691464</v>
      </c>
      <c r="L10" s="36">
        <f>J10/E10-1</f>
        <v>0.05723905723905731</v>
      </c>
      <c r="M10" s="38"/>
      <c r="N10" s="36">
        <f>M10/E10-1</f>
        <v>-1</v>
      </c>
      <c r="O10" s="34"/>
      <c r="P10" s="35"/>
      <c r="Q10" s="34">
        <f>O10/E10-1</f>
        <v>-1</v>
      </c>
      <c r="R10" s="37">
        <f>'[1]вода'!P21</f>
        <v>28.4</v>
      </c>
      <c r="S10" s="40">
        <f>R10/R$40</f>
        <v>0.0171713263035697</v>
      </c>
      <c r="T10" s="39">
        <f>R10/E10-1</f>
        <v>-0.043771043771043794</v>
      </c>
      <c r="U10" s="34"/>
      <c r="V10" s="34">
        <f aca="true" t="shared" si="1" ref="V10:V41">R10-J10</f>
        <v>-3</v>
      </c>
      <c r="W10" s="5"/>
    </row>
    <row r="11" spans="1:23" ht="14.25" customHeight="1">
      <c r="A11" s="15" t="s">
        <v>31</v>
      </c>
      <c r="B11" s="33" t="s">
        <v>32</v>
      </c>
      <c r="C11" s="34">
        <v>179.16</v>
      </c>
      <c r="D11" s="34">
        <v>211.6</v>
      </c>
      <c r="E11" s="34">
        <v>302.65</v>
      </c>
      <c r="F11" s="34">
        <v>104.2</v>
      </c>
      <c r="G11" s="34">
        <v>283.5</v>
      </c>
      <c r="H11" s="35">
        <f t="shared" si="0"/>
        <v>0.18689644315302406</v>
      </c>
      <c r="I11" s="36">
        <f>E11/C11-1</f>
        <v>0.6892721589640545</v>
      </c>
      <c r="J11" s="37">
        <v>373.3</v>
      </c>
      <c r="K11" s="35">
        <f aca="true" t="shared" si="2" ref="K11:K35">J11/J$40</f>
        <v>0.22252026704816405</v>
      </c>
      <c r="L11" s="36">
        <f>J11/E11-1</f>
        <v>0.23343796464563038</v>
      </c>
      <c r="M11" s="38"/>
      <c r="N11" s="36">
        <f>M11/E11-1</f>
        <v>-1</v>
      </c>
      <c r="O11" s="34"/>
      <c r="P11" s="35"/>
      <c r="Q11" s="34">
        <f>O11/E11-1</f>
        <v>-1</v>
      </c>
      <c r="R11" s="37">
        <f>'[1]Т6'!J40</f>
        <v>342.7</v>
      </c>
      <c r="S11" s="40">
        <f>R11/R$40</f>
        <v>0.20720470155751186</v>
      </c>
      <c r="T11" s="39">
        <f>R11/E11-1</f>
        <v>0.1323310754997522</v>
      </c>
      <c r="U11" s="34"/>
      <c r="V11" s="34">
        <f t="shared" si="1"/>
        <v>-30.600000000000023</v>
      </c>
      <c r="W11" s="5"/>
    </row>
    <row r="12" spans="1:23" ht="15">
      <c r="A12" s="15" t="s">
        <v>33</v>
      </c>
      <c r="B12" s="41" t="s">
        <v>34</v>
      </c>
      <c r="C12" s="34"/>
      <c r="D12" s="34"/>
      <c r="E12" s="34"/>
      <c r="F12" s="34"/>
      <c r="G12" s="34"/>
      <c r="H12" s="35"/>
      <c r="I12" s="36"/>
      <c r="J12" s="37"/>
      <c r="K12" s="35"/>
      <c r="L12" s="36"/>
      <c r="M12" s="38"/>
      <c r="N12" s="36"/>
      <c r="O12" s="34"/>
      <c r="P12" s="35"/>
      <c r="Q12" s="34"/>
      <c r="R12" s="34"/>
      <c r="S12" s="35"/>
      <c r="T12" s="36"/>
      <c r="U12" s="34"/>
      <c r="V12" s="34"/>
      <c r="W12" s="5"/>
    </row>
    <row r="13" spans="1:23" ht="13.5" customHeight="1">
      <c r="A13" s="15" t="s">
        <v>35</v>
      </c>
      <c r="B13" s="33" t="s">
        <v>36</v>
      </c>
      <c r="C13" s="34"/>
      <c r="D13" s="34"/>
      <c r="E13" s="34"/>
      <c r="F13" s="34"/>
      <c r="G13" s="34"/>
      <c r="H13" s="35"/>
      <c r="I13" s="36"/>
      <c r="J13" s="37"/>
      <c r="K13" s="35"/>
      <c r="L13" s="36"/>
      <c r="M13" s="38"/>
      <c r="N13" s="36"/>
      <c r="O13" s="34"/>
      <c r="P13" s="35"/>
      <c r="Q13" s="34"/>
      <c r="R13" s="34"/>
      <c r="S13" s="35"/>
      <c r="T13" s="36"/>
      <c r="U13" s="34"/>
      <c r="V13" s="34"/>
      <c r="W13" s="5"/>
    </row>
    <row r="14" spans="1:23" ht="28.5" customHeight="1">
      <c r="A14" s="15" t="s">
        <v>37</v>
      </c>
      <c r="B14" s="33" t="s">
        <v>38</v>
      </c>
      <c r="C14" s="34"/>
      <c r="D14" s="34"/>
      <c r="E14" s="34"/>
      <c r="F14" s="34"/>
      <c r="G14" s="34"/>
      <c r="H14" s="35"/>
      <c r="I14" s="36"/>
      <c r="J14" s="37"/>
      <c r="K14" s="35"/>
      <c r="L14" s="36"/>
      <c r="M14" s="38"/>
      <c r="N14" s="36"/>
      <c r="O14" s="34"/>
      <c r="P14" s="35"/>
      <c r="Q14" s="34"/>
      <c r="R14" s="34"/>
      <c r="S14" s="35"/>
      <c r="T14" s="36"/>
      <c r="U14" s="34"/>
      <c r="V14" s="34"/>
      <c r="W14" s="5"/>
    </row>
    <row r="15" spans="1:23" ht="28.5">
      <c r="A15" s="15" t="s">
        <v>39</v>
      </c>
      <c r="B15" s="33" t="s">
        <v>40</v>
      </c>
      <c r="C15" s="34"/>
      <c r="D15" s="34"/>
      <c r="E15" s="34"/>
      <c r="F15" s="34"/>
      <c r="G15" s="34"/>
      <c r="H15" s="35"/>
      <c r="I15" s="36"/>
      <c r="J15" s="37"/>
      <c r="K15" s="35"/>
      <c r="L15" s="36"/>
      <c r="M15" s="38"/>
      <c r="N15" s="36"/>
      <c r="O15" s="34"/>
      <c r="P15" s="35"/>
      <c r="Q15" s="34"/>
      <c r="R15" s="34"/>
      <c r="S15" s="35"/>
      <c r="T15" s="36"/>
      <c r="U15" s="34"/>
      <c r="V15" s="34"/>
      <c r="W15" s="5"/>
    </row>
    <row r="16" spans="1:23" ht="27.75" customHeight="1">
      <c r="A16" s="15" t="s">
        <v>41</v>
      </c>
      <c r="B16" s="33" t="s">
        <v>42</v>
      </c>
      <c r="C16" s="34">
        <v>328.2</v>
      </c>
      <c r="D16" s="34">
        <v>327.6</v>
      </c>
      <c r="E16" s="34">
        <f>E17+E18+E19</f>
        <v>336.8</v>
      </c>
      <c r="F16" s="34">
        <v>83.2</v>
      </c>
      <c r="G16" s="34">
        <v>341.3</v>
      </c>
      <c r="H16" s="35">
        <f t="shared" si="0"/>
        <v>0.2250009031679969</v>
      </c>
      <c r="I16" s="36">
        <f>E16/C16-1</f>
        <v>0.026203534430225606</v>
      </c>
      <c r="J16" s="37">
        <v>359.6</v>
      </c>
      <c r="K16" s="35">
        <f t="shared" si="2"/>
        <v>0.21435383881735814</v>
      </c>
      <c r="L16" s="36">
        <f>J16/E16-1</f>
        <v>0.06769596199524952</v>
      </c>
      <c r="M16" s="38"/>
      <c r="N16" s="36">
        <f>M16/E16-1</f>
        <v>-1</v>
      </c>
      <c r="O16" s="34"/>
      <c r="P16" s="35"/>
      <c r="Q16" s="34">
        <f>O16/E16-1</f>
        <v>-1</v>
      </c>
      <c r="R16" s="37">
        <f>R17+R18+R19</f>
        <v>336.8</v>
      </c>
      <c r="S16" s="35">
        <f>R16/R$40</f>
        <v>0.20363741898036183</v>
      </c>
      <c r="T16" s="36">
        <f>R16/E16-1</f>
        <v>0</v>
      </c>
      <c r="U16" s="34"/>
      <c r="V16" s="34">
        <f t="shared" si="1"/>
        <v>-22.80000000000001</v>
      </c>
      <c r="W16" s="5"/>
    </row>
    <row r="17" spans="1:23" ht="15.75" customHeight="1">
      <c r="A17" s="42" t="s">
        <v>43</v>
      </c>
      <c r="B17" s="33" t="s">
        <v>44</v>
      </c>
      <c r="C17" s="34">
        <v>195.5</v>
      </c>
      <c r="D17" s="34">
        <v>195.5</v>
      </c>
      <c r="E17" s="34">
        <v>195.5</v>
      </c>
      <c r="F17" s="34">
        <v>48.9</v>
      </c>
      <c r="G17" s="34">
        <v>195.5</v>
      </c>
      <c r="H17" s="35">
        <f t="shared" si="0"/>
        <v>0.1288827324035845</v>
      </c>
      <c r="I17" s="36">
        <f>E17/C17-1</f>
        <v>0</v>
      </c>
      <c r="J17" s="37">
        <v>195.5</v>
      </c>
      <c r="K17" s="35">
        <f t="shared" si="2"/>
        <v>0.11653552694325227</v>
      </c>
      <c r="L17" s="36">
        <f>J17/E17-1</f>
        <v>0</v>
      </c>
      <c r="M17" s="38"/>
      <c r="N17" s="36">
        <f>M17/E17-1</f>
        <v>-1</v>
      </c>
      <c r="O17" s="34"/>
      <c r="P17" s="35"/>
      <c r="Q17" s="34">
        <f>O17/E17-1</f>
        <v>-1</v>
      </c>
      <c r="R17" s="37">
        <f>'[1]Т9'!E11</f>
        <v>195.5</v>
      </c>
      <c r="S17" s="35">
        <f>R17/R$40</f>
        <v>0.11820402437844636</v>
      </c>
      <c r="T17" s="36">
        <f>R17/E17-1</f>
        <v>0</v>
      </c>
      <c r="U17" s="34"/>
      <c r="V17" s="34">
        <f t="shared" si="1"/>
        <v>0</v>
      </c>
      <c r="W17" s="5"/>
    </row>
    <row r="18" spans="1:23" ht="15">
      <c r="A18" s="42" t="s">
        <v>45</v>
      </c>
      <c r="B18" s="43" t="s">
        <v>46</v>
      </c>
      <c r="C18" s="34"/>
      <c r="D18" s="34"/>
      <c r="E18" s="34"/>
      <c r="F18" s="34"/>
      <c r="G18" s="34"/>
      <c r="H18" s="35">
        <f t="shared" si="0"/>
        <v>0</v>
      </c>
      <c r="I18" s="36"/>
      <c r="J18" s="37"/>
      <c r="K18" s="35">
        <f t="shared" si="2"/>
        <v>0</v>
      </c>
      <c r="L18" s="36"/>
      <c r="M18" s="38"/>
      <c r="N18" s="36"/>
      <c r="O18" s="34"/>
      <c r="P18" s="35"/>
      <c r="Q18" s="34"/>
      <c r="R18" s="37"/>
      <c r="S18" s="35">
        <f>R18/R$40</f>
        <v>0</v>
      </c>
      <c r="T18" s="36"/>
      <c r="U18" s="34"/>
      <c r="V18" s="34">
        <f t="shared" si="1"/>
        <v>0</v>
      </c>
      <c r="W18" s="5"/>
    </row>
    <row r="19" spans="1:23" ht="28.5">
      <c r="A19" s="42" t="s">
        <v>47</v>
      </c>
      <c r="B19" s="33" t="s">
        <v>48</v>
      </c>
      <c r="C19" s="34">
        <v>132.7</v>
      </c>
      <c r="D19" s="34">
        <v>132.1</v>
      </c>
      <c r="E19" s="34">
        <v>141.3</v>
      </c>
      <c r="F19" s="34">
        <v>34.3</v>
      </c>
      <c r="G19" s="34">
        <v>145.8</v>
      </c>
      <c r="H19" s="35">
        <f t="shared" si="0"/>
        <v>0.09611817076441238</v>
      </c>
      <c r="I19" s="36">
        <f>E19/C19-1</f>
        <v>0.0648078372268277</v>
      </c>
      <c r="J19" s="37">
        <v>164.1</v>
      </c>
      <c r="K19" s="35">
        <f t="shared" si="2"/>
        <v>0.09781831187410586</v>
      </c>
      <c r="L19" s="36">
        <f>J19/E19-1</f>
        <v>0.16135881104033967</v>
      </c>
      <c r="M19" s="38"/>
      <c r="N19" s="36">
        <f>M19/E19-1</f>
        <v>-1</v>
      </c>
      <c r="O19" s="34"/>
      <c r="P19" s="35"/>
      <c r="Q19" s="34">
        <f>O19/E19-1</f>
        <v>-1</v>
      </c>
      <c r="R19" s="37">
        <f>'[1]Т9.2.'!H17</f>
        <v>141.3</v>
      </c>
      <c r="S19" s="35">
        <f>R19/R$40</f>
        <v>0.08543339460191546</v>
      </c>
      <c r="T19" s="36">
        <f>R19/E19-1</f>
        <v>0</v>
      </c>
      <c r="U19" s="34"/>
      <c r="V19" s="34">
        <f t="shared" si="1"/>
        <v>-22.799999999999983</v>
      </c>
      <c r="W19" s="5"/>
    </row>
    <row r="20" spans="1:23" ht="42.75" customHeight="1">
      <c r="A20" s="15" t="s">
        <v>49</v>
      </c>
      <c r="B20" s="33" t="s">
        <v>50</v>
      </c>
      <c r="C20" s="34"/>
      <c r="D20" s="34"/>
      <c r="E20" s="34"/>
      <c r="F20" s="34"/>
      <c r="G20" s="34"/>
      <c r="H20" s="35"/>
      <c r="I20" s="36"/>
      <c r="J20" s="34"/>
      <c r="K20" s="35"/>
      <c r="L20" s="36"/>
      <c r="M20" s="38"/>
      <c r="N20" s="36"/>
      <c r="O20" s="34"/>
      <c r="P20" s="35"/>
      <c r="Q20" s="34"/>
      <c r="R20" s="34"/>
      <c r="S20" s="35"/>
      <c r="T20" s="36"/>
      <c r="U20" s="34"/>
      <c r="V20" s="34"/>
      <c r="W20" s="5"/>
    </row>
    <row r="21" spans="1:23" ht="15">
      <c r="A21" s="44" t="s">
        <v>51</v>
      </c>
      <c r="B21" s="33" t="s">
        <v>52</v>
      </c>
      <c r="C21" s="34"/>
      <c r="D21" s="34"/>
      <c r="E21" s="34"/>
      <c r="F21" s="34"/>
      <c r="G21" s="34"/>
      <c r="H21" s="35"/>
      <c r="I21" s="36"/>
      <c r="J21" s="34"/>
      <c r="K21" s="35"/>
      <c r="L21" s="36"/>
      <c r="M21" s="38"/>
      <c r="N21" s="36"/>
      <c r="O21" s="34"/>
      <c r="P21" s="35"/>
      <c r="Q21" s="34"/>
      <c r="R21" s="34"/>
      <c r="S21" s="35"/>
      <c r="T21" s="36"/>
      <c r="U21" s="34"/>
      <c r="V21" s="34"/>
      <c r="W21" s="5"/>
    </row>
    <row r="22" spans="1:23" ht="15">
      <c r="A22" s="15" t="s">
        <v>53</v>
      </c>
      <c r="B22" s="33" t="s">
        <v>54</v>
      </c>
      <c r="C22" s="34"/>
      <c r="D22" s="34"/>
      <c r="E22" s="34"/>
      <c r="F22" s="34"/>
      <c r="G22" s="34"/>
      <c r="H22" s="35"/>
      <c r="I22" s="36"/>
      <c r="J22" s="34"/>
      <c r="K22" s="35"/>
      <c r="L22" s="36"/>
      <c r="M22" s="38"/>
      <c r="N22" s="36"/>
      <c r="O22" s="34"/>
      <c r="P22" s="35"/>
      <c r="Q22" s="34"/>
      <c r="R22" s="34"/>
      <c r="S22" s="35"/>
      <c r="T22" s="36"/>
      <c r="U22" s="34"/>
      <c r="V22" s="34"/>
      <c r="W22" s="5"/>
    </row>
    <row r="23" spans="1:23" ht="15">
      <c r="A23" s="15" t="s">
        <v>55</v>
      </c>
      <c r="B23" s="33" t="s">
        <v>56</v>
      </c>
      <c r="C23" s="34"/>
      <c r="D23" s="34"/>
      <c r="E23" s="34"/>
      <c r="F23" s="34"/>
      <c r="G23" s="34"/>
      <c r="H23" s="35"/>
      <c r="I23" s="36"/>
      <c r="J23" s="34"/>
      <c r="K23" s="35"/>
      <c r="L23" s="36"/>
      <c r="M23" s="38"/>
      <c r="N23" s="36"/>
      <c r="O23" s="34"/>
      <c r="P23" s="35"/>
      <c r="Q23" s="34"/>
      <c r="R23" s="34"/>
      <c r="S23" s="35"/>
      <c r="T23" s="36"/>
      <c r="U23" s="34"/>
      <c r="V23" s="34"/>
      <c r="W23" s="5"/>
    </row>
    <row r="24" spans="1:23" ht="14.25" customHeight="1">
      <c r="A24" s="15" t="s">
        <v>57</v>
      </c>
      <c r="B24" s="33" t="s">
        <v>58</v>
      </c>
      <c r="C24" s="34">
        <v>3</v>
      </c>
      <c r="D24" s="34">
        <v>3</v>
      </c>
      <c r="E24" s="34">
        <v>3</v>
      </c>
      <c r="F24" s="34"/>
      <c r="G24" s="34">
        <f>SUM(G26:G29)</f>
        <v>5.3</v>
      </c>
      <c r="H24" s="35">
        <f t="shared" si="0"/>
        <v>0.0034940075792276102</v>
      </c>
      <c r="I24" s="36">
        <f>E24/C24-1</f>
        <v>0</v>
      </c>
      <c r="J24" s="34">
        <v>3</v>
      </c>
      <c r="K24" s="35">
        <f t="shared" si="2"/>
        <v>0.00178826895565093</v>
      </c>
      <c r="L24" s="36">
        <f>J24/E24-1</f>
        <v>0</v>
      </c>
      <c r="M24" s="38"/>
      <c r="N24" s="36">
        <f>M24/E24-1</f>
        <v>-1</v>
      </c>
      <c r="O24" s="34"/>
      <c r="P24" s="35"/>
      <c r="Q24" s="34">
        <f>O24/E24-1</f>
        <v>-1</v>
      </c>
      <c r="R24" s="37">
        <v>3</v>
      </c>
      <c r="S24" s="35">
        <f>R24/R$40</f>
        <v>0.0018138724968559546</v>
      </c>
      <c r="T24" s="36">
        <f>R24/E24-1</f>
        <v>0</v>
      </c>
      <c r="U24" s="34"/>
      <c r="V24" s="34">
        <f t="shared" si="1"/>
        <v>0</v>
      </c>
      <c r="W24" s="5"/>
    </row>
    <row r="25" spans="1:23" ht="15" customHeight="1">
      <c r="A25" s="45"/>
      <c r="B25" s="33" t="s">
        <v>59</v>
      </c>
      <c r="C25" s="34"/>
      <c r="D25" s="34"/>
      <c r="E25" s="34"/>
      <c r="F25" s="34"/>
      <c r="G25" s="34"/>
      <c r="H25" s="35">
        <f t="shared" si="0"/>
        <v>0</v>
      </c>
      <c r="I25" s="36"/>
      <c r="J25" s="34"/>
      <c r="K25" s="35">
        <f t="shared" si="2"/>
        <v>0</v>
      </c>
      <c r="L25" s="36"/>
      <c r="M25" s="38"/>
      <c r="N25" s="36"/>
      <c r="O25" s="34"/>
      <c r="P25" s="35"/>
      <c r="Q25" s="34"/>
      <c r="R25" s="37"/>
      <c r="S25" s="35">
        <f>R25/R$40</f>
        <v>0</v>
      </c>
      <c r="T25" s="36"/>
      <c r="U25" s="34"/>
      <c r="V25" s="34">
        <f t="shared" si="1"/>
        <v>0</v>
      </c>
      <c r="W25" s="5"/>
    </row>
    <row r="26" spans="1:23" ht="16.5" customHeight="1">
      <c r="A26" s="15" t="s">
        <v>60</v>
      </c>
      <c r="B26" s="33" t="s">
        <v>61</v>
      </c>
      <c r="C26" s="34">
        <v>3</v>
      </c>
      <c r="D26" s="34">
        <v>3</v>
      </c>
      <c r="E26" s="34">
        <v>3</v>
      </c>
      <c r="F26" s="34"/>
      <c r="G26" s="34">
        <v>3</v>
      </c>
      <c r="H26" s="35">
        <f t="shared" si="0"/>
        <v>0.00197774013918544</v>
      </c>
      <c r="I26" s="36">
        <f>E26/C26-1</f>
        <v>0</v>
      </c>
      <c r="J26" s="34">
        <v>3</v>
      </c>
      <c r="K26" s="35">
        <f t="shared" si="2"/>
        <v>0.00178826895565093</v>
      </c>
      <c r="L26" s="36">
        <f>J26/E26-1</f>
        <v>0</v>
      </c>
      <c r="M26" s="38"/>
      <c r="N26" s="36">
        <f>M26/E26-1</f>
        <v>-1</v>
      </c>
      <c r="O26" s="34"/>
      <c r="P26" s="35"/>
      <c r="Q26" s="34">
        <f>O26/E26-1</f>
        <v>-1</v>
      </c>
      <c r="R26" s="37">
        <v>3</v>
      </c>
      <c r="S26" s="35">
        <f>R26/R$40</f>
        <v>0.0018138724968559546</v>
      </c>
      <c r="T26" s="36">
        <f>R26/E26-1</f>
        <v>0</v>
      </c>
      <c r="U26" s="34"/>
      <c r="V26" s="34">
        <f t="shared" si="1"/>
        <v>0</v>
      </c>
      <c r="W26" s="5"/>
    </row>
    <row r="27" spans="1:23" ht="24.75" customHeight="1">
      <c r="A27" s="42" t="s">
        <v>62</v>
      </c>
      <c r="B27" s="33" t="s">
        <v>63</v>
      </c>
      <c r="C27" s="34"/>
      <c r="D27" s="34"/>
      <c r="E27" s="34"/>
      <c r="F27" s="34"/>
      <c r="G27" s="34"/>
      <c r="H27" s="35"/>
      <c r="I27" s="36"/>
      <c r="J27" s="34"/>
      <c r="K27" s="35"/>
      <c r="L27" s="36"/>
      <c r="M27" s="38"/>
      <c r="N27" s="36"/>
      <c r="O27" s="34"/>
      <c r="P27" s="35"/>
      <c r="Q27" s="34"/>
      <c r="R27" s="34"/>
      <c r="S27" s="35"/>
      <c r="T27" s="36"/>
      <c r="U27" s="34"/>
      <c r="V27" s="34"/>
      <c r="W27" s="5"/>
    </row>
    <row r="28" spans="1:23" ht="26.25" customHeight="1">
      <c r="A28" s="42" t="s">
        <v>64</v>
      </c>
      <c r="B28" s="33" t="s">
        <v>65</v>
      </c>
      <c r="C28" s="34"/>
      <c r="D28" s="34"/>
      <c r="E28" s="34"/>
      <c r="F28" s="34"/>
      <c r="G28" s="34"/>
      <c r="H28" s="35"/>
      <c r="I28" s="36"/>
      <c r="J28" s="34"/>
      <c r="K28" s="35"/>
      <c r="L28" s="36"/>
      <c r="M28" s="38"/>
      <c r="N28" s="36"/>
      <c r="O28" s="34"/>
      <c r="P28" s="35"/>
      <c r="Q28" s="34"/>
      <c r="R28" s="34"/>
      <c r="S28" s="35"/>
      <c r="T28" s="36"/>
      <c r="U28" s="34"/>
      <c r="V28" s="34"/>
      <c r="W28" s="5"/>
    </row>
    <row r="29" spans="1:23" ht="24.75" customHeight="1">
      <c r="A29" s="42" t="s">
        <v>66</v>
      </c>
      <c r="B29" s="41" t="s">
        <v>67</v>
      </c>
      <c r="C29" s="34"/>
      <c r="D29" s="34"/>
      <c r="E29" s="34"/>
      <c r="F29" s="34"/>
      <c r="G29" s="34">
        <v>2.3</v>
      </c>
      <c r="H29" s="35">
        <f t="shared" si="0"/>
        <v>0.0015162674400421704</v>
      </c>
      <c r="I29" s="36"/>
      <c r="J29" s="34"/>
      <c r="K29" s="35">
        <f t="shared" si="2"/>
        <v>0</v>
      </c>
      <c r="L29" s="36"/>
      <c r="M29" s="38"/>
      <c r="N29" s="36"/>
      <c r="O29" s="34"/>
      <c r="P29" s="35"/>
      <c r="Q29" s="34"/>
      <c r="R29" s="34"/>
      <c r="S29" s="35">
        <f>R29/R$40</f>
        <v>0</v>
      </c>
      <c r="T29" s="36"/>
      <c r="U29" s="34"/>
      <c r="V29" s="34">
        <f t="shared" si="1"/>
        <v>0</v>
      </c>
      <c r="W29" s="5"/>
    </row>
    <row r="30" spans="1:23" ht="15" hidden="1">
      <c r="A30" s="15"/>
      <c r="B30" s="41" t="s">
        <v>68</v>
      </c>
      <c r="C30" s="34"/>
      <c r="D30" s="34"/>
      <c r="E30" s="34"/>
      <c r="F30" s="34"/>
      <c r="G30" s="34"/>
      <c r="H30" s="35">
        <f t="shared" si="0"/>
        <v>0</v>
      </c>
      <c r="I30" s="36"/>
      <c r="J30" s="34"/>
      <c r="K30" s="35">
        <f t="shared" si="2"/>
        <v>0</v>
      </c>
      <c r="L30" s="36"/>
      <c r="M30" s="34"/>
      <c r="N30" s="36"/>
      <c r="O30" s="34"/>
      <c r="P30" s="35"/>
      <c r="Q30" s="34"/>
      <c r="R30" s="34"/>
      <c r="S30" s="35">
        <f>R30/R$40</f>
        <v>0</v>
      </c>
      <c r="T30" s="36"/>
      <c r="U30" s="34"/>
      <c r="V30" s="34">
        <f t="shared" si="1"/>
        <v>0</v>
      </c>
      <c r="W30" s="5"/>
    </row>
    <row r="31" spans="1:23" ht="41.25" customHeight="1">
      <c r="A31" s="42" t="s">
        <v>69</v>
      </c>
      <c r="B31" s="41" t="s">
        <v>70</v>
      </c>
      <c r="C31" s="34"/>
      <c r="D31" s="34"/>
      <c r="E31" s="34"/>
      <c r="F31" s="34"/>
      <c r="G31" s="34"/>
      <c r="H31" s="35"/>
      <c r="I31" s="36"/>
      <c r="J31" s="34"/>
      <c r="K31" s="35"/>
      <c r="L31" s="36"/>
      <c r="M31" s="34"/>
      <c r="N31" s="36"/>
      <c r="O31" s="34"/>
      <c r="P31" s="35"/>
      <c r="Q31" s="34"/>
      <c r="R31" s="34"/>
      <c r="S31" s="35"/>
      <c r="T31" s="36"/>
      <c r="U31" s="34"/>
      <c r="V31" s="34"/>
      <c r="W31" s="5"/>
    </row>
    <row r="32" spans="1:23" ht="0.75" customHeight="1" hidden="1">
      <c r="A32" s="42" t="s">
        <v>71</v>
      </c>
      <c r="B32" s="41" t="s">
        <v>72</v>
      </c>
      <c r="C32" s="34"/>
      <c r="D32" s="34"/>
      <c r="E32" s="34"/>
      <c r="F32" s="34"/>
      <c r="G32" s="34"/>
      <c r="H32" s="35"/>
      <c r="I32" s="36"/>
      <c r="J32" s="34"/>
      <c r="K32" s="35"/>
      <c r="L32" s="36"/>
      <c r="M32" s="34"/>
      <c r="N32" s="36"/>
      <c r="O32" s="34"/>
      <c r="P32" s="35"/>
      <c r="Q32" s="34"/>
      <c r="R32" s="46"/>
      <c r="S32" s="35"/>
      <c r="T32" s="36"/>
      <c r="U32" s="34"/>
      <c r="V32" s="34"/>
      <c r="W32" s="5"/>
    </row>
    <row r="33" spans="1:23" ht="24.75" customHeight="1" hidden="1">
      <c r="A33" s="15">
        <v>12</v>
      </c>
      <c r="B33" s="41" t="s">
        <v>73</v>
      </c>
      <c r="C33" s="34"/>
      <c r="D33" s="34"/>
      <c r="E33" s="34"/>
      <c r="F33" s="34"/>
      <c r="G33" s="34"/>
      <c r="H33" s="35">
        <f t="shared" si="0"/>
        <v>0</v>
      </c>
      <c r="I33" s="36"/>
      <c r="J33" s="34"/>
      <c r="K33" s="35">
        <f t="shared" si="2"/>
        <v>0</v>
      </c>
      <c r="L33" s="36"/>
      <c r="M33" s="34"/>
      <c r="N33" s="36"/>
      <c r="O33" s="34"/>
      <c r="P33" s="35"/>
      <c r="Q33" s="34"/>
      <c r="R33" s="46"/>
      <c r="S33" s="35">
        <f>R33/R$40</f>
        <v>0</v>
      </c>
      <c r="T33" s="36"/>
      <c r="U33" s="34"/>
      <c r="V33" s="34">
        <f t="shared" si="1"/>
        <v>0</v>
      </c>
      <c r="W33" s="5"/>
    </row>
    <row r="34" spans="1:23" ht="3" customHeight="1" hidden="1">
      <c r="A34" s="15" t="s">
        <v>74</v>
      </c>
      <c r="B34" s="41" t="s">
        <v>75</v>
      </c>
      <c r="C34" s="34"/>
      <c r="D34" s="34"/>
      <c r="E34" s="34"/>
      <c r="F34" s="34"/>
      <c r="G34" s="34"/>
      <c r="H34" s="35">
        <f t="shared" si="0"/>
        <v>0</v>
      </c>
      <c r="I34" s="36"/>
      <c r="J34" s="34"/>
      <c r="K34" s="35">
        <f>J34/J$40</f>
        <v>0</v>
      </c>
      <c r="L34" s="36"/>
      <c r="M34" s="34"/>
      <c r="N34" s="36"/>
      <c r="O34" s="34"/>
      <c r="P34" s="35"/>
      <c r="Q34" s="34"/>
      <c r="R34" s="46"/>
      <c r="S34" s="35">
        <f>R34/R$40</f>
        <v>0</v>
      </c>
      <c r="T34" s="36"/>
      <c r="U34" s="34"/>
      <c r="V34" s="34">
        <f t="shared" si="1"/>
        <v>0</v>
      </c>
      <c r="W34" s="5"/>
    </row>
    <row r="35" spans="1:23" s="54" customFormat="1" ht="21" customHeight="1">
      <c r="A35" s="47" t="s">
        <v>76</v>
      </c>
      <c r="B35" s="48" t="s">
        <v>77</v>
      </c>
      <c r="C35" s="37">
        <f>C9+C10+C11+C16+C24</f>
        <v>1131.1599999999999</v>
      </c>
      <c r="D35" s="34">
        <f>D9+D10+D11+D16+E24</f>
        <v>1146.7</v>
      </c>
      <c r="E35" s="37">
        <f>E9+E10+E11+E16+E24</f>
        <v>1494.36</v>
      </c>
      <c r="F35" s="34">
        <f>F9+F10+F11+F16+G24</f>
        <v>452.4</v>
      </c>
      <c r="G35" s="37">
        <f>G9+G10+G11+G16+G24</f>
        <v>1435.3</v>
      </c>
      <c r="H35" s="35">
        <f>G35/G$40</f>
        <v>0.9462168072576206</v>
      </c>
      <c r="I35" s="36">
        <f>E35/C35-1</f>
        <v>0.32108631846953584</v>
      </c>
      <c r="J35" s="37">
        <f>J9+J10+J11+J12+J13+J14+J15+J16+J20+J23+J24+J33-J34</f>
        <v>1677.6</v>
      </c>
      <c r="K35" s="35">
        <f t="shared" si="2"/>
        <v>1</v>
      </c>
      <c r="L35" s="36">
        <f>J35/E35-1</f>
        <v>0.1226210551674296</v>
      </c>
      <c r="M35" s="49">
        <f>M9+M10+M11+M12+M13+M14+M15+M16+M20+M23+M24</f>
        <v>0</v>
      </c>
      <c r="N35" s="50">
        <f>M35/E35-1</f>
        <v>-1</v>
      </c>
      <c r="O35" s="46"/>
      <c r="P35" s="51"/>
      <c r="Q35" s="46">
        <f>O35/E35-1</f>
        <v>-1</v>
      </c>
      <c r="R35" s="52">
        <f>R9+R10+R11+R12+R13+R14+R15+R16+R20+R23+R24+R33-R34</f>
        <v>1653.9199999999998</v>
      </c>
      <c r="S35" s="35">
        <f>R35/R$40</f>
        <v>1</v>
      </c>
      <c r="T35" s="50">
        <f>R35/E35-1</f>
        <v>0.10677480660617245</v>
      </c>
      <c r="U35" s="46"/>
      <c r="V35" s="34">
        <f t="shared" si="1"/>
        <v>-23.680000000000064</v>
      </c>
      <c r="W35" s="53"/>
    </row>
    <row r="36" spans="1:23" ht="28.5">
      <c r="A36" s="15" t="s">
        <v>78</v>
      </c>
      <c r="B36" s="41" t="s">
        <v>79</v>
      </c>
      <c r="C36" s="34">
        <v>2.03</v>
      </c>
      <c r="D36" s="34">
        <v>1.84</v>
      </c>
      <c r="E36" s="55">
        <v>2.03</v>
      </c>
      <c r="F36" s="34">
        <v>0.74</v>
      </c>
      <c r="G36" s="34">
        <v>2.04</v>
      </c>
      <c r="H36" s="35"/>
      <c r="I36" s="36">
        <f>E36/C36-1</f>
        <v>0</v>
      </c>
      <c r="J36" s="34">
        <v>2.04</v>
      </c>
      <c r="K36" s="35"/>
      <c r="L36" s="36">
        <f>J36/E36-1</f>
        <v>0.0049261083743843415</v>
      </c>
      <c r="M36" s="34"/>
      <c r="N36" s="36">
        <f>M36/E36-1</f>
        <v>-1</v>
      </c>
      <c r="O36" s="34"/>
      <c r="P36" s="35"/>
      <c r="Q36" s="34">
        <f>O36/E36-1</f>
        <v>-1</v>
      </c>
      <c r="R36" s="37">
        <v>2.04</v>
      </c>
      <c r="S36" s="35"/>
      <c r="T36" s="36">
        <f>R36/E36-1</f>
        <v>0.0049261083743843415</v>
      </c>
      <c r="U36" s="34"/>
      <c r="V36" s="34">
        <f t="shared" si="1"/>
        <v>0</v>
      </c>
      <c r="W36" s="5"/>
    </row>
    <row r="37" spans="1:23" ht="15">
      <c r="A37" s="15" t="s">
        <v>80</v>
      </c>
      <c r="B37" s="41" t="s">
        <v>81</v>
      </c>
      <c r="C37" s="37">
        <f>C35/C36</f>
        <v>557.2216748768473</v>
      </c>
      <c r="D37" s="37">
        <f>D35/D36</f>
        <v>623.2065217391304</v>
      </c>
      <c r="E37" s="37">
        <f>E35/E36</f>
        <v>736.1379310344828</v>
      </c>
      <c r="F37" s="56">
        <f>F35/F36</f>
        <v>611.3513513513514</v>
      </c>
      <c r="G37" s="56">
        <f>G35/G36</f>
        <v>703.578431372549</v>
      </c>
      <c r="H37" s="35"/>
      <c r="I37" s="36">
        <f>E37/C37-1</f>
        <v>0.32108631846953584</v>
      </c>
      <c r="J37" s="37">
        <f>J35/J36</f>
        <v>822.3529411764705</v>
      </c>
      <c r="K37" s="35"/>
      <c r="L37" s="36">
        <f>J37/E37-1</f>
        <v>0.11711801077935369</v>
      </c>
      <c r="M37" s="57"/>
      <c r="N37" s="36"/>
      <c r="O37" s="34"/>
      <c r="P37" s="35"/>
      <c r="Q37" s="34">
        <f>O37/E37-1</f>
        <v>-1</v>
      </c>
      <c r="R37" s="37">
        <f>R35/R36</f>
        <v>810.7450980392156</v>
      </c>
      <c r="S37" s="35"/>
      <c r="T37" s="36">
        <f>R37/E37-1</f>
        <v>0.10134943990712242</v>
      </c>
      <c r="U37" s="34"/>
      <c r="V37" s="37">
        <f>R37-J37</f>
        <v>-11.607843137254918</v>
      </c>
      <c r="W37" s="5"/>
    </row>
    <row r="38" spans="1:23" ht="15">
      <c r="A38" s="15" t="s">
        <v>82</v>
      </c>
      <c r="B38" s="41" t="s">
        <v>83</v>
      </c>
      <c r="C38" s="34"/>
      <c r="D38" s="34">
        <f>D40-D35</f>
        <v>-121.41519999999991</v>
      </c>
      <c r="E38" s="34">
        <v>15.09</v>
      </c>
      <c r="F38" s="37">
        <f>F40-F35</f>
        <v>97.84180000000003</v>
      </c>
      <c r="G38" s="34">
        <f>G40-G35</f>
        <v>81.58280000000013</v>
      </c>
      <c r="H38" s="35">
        <f>G38/G$40</f>
        <v>0.05378319274237939</v>
      </c>
      <c r="I38" s="36"/>
      <c r="J38" s="34">
        <v>0</v>
      </c>
      <c r="K38" s="35">
        <f>J38/J$40</f>
        <v>0</v>
      </c>
      <c r="L38" s="36"/>
      <c r="M38" s="37"/>
      <c r="N38" s="36"/>
      <c r="O38" s="34"/>
      <c r="P38" s="35"/>
      <c r="Q38" s="34"/>
      <c r="R38" s="37">
        <v>0</v>
      </c>
      <c r="S38" s="35">
        <f>R38/R$40</f>
        <v>0</v>
      </c>
      <c r="T38" s="36"/>
      <c r="U38" s="34"/>
      <c r="V38" s="34">
        <f t="shared" si="1"/>
        <v>0</v>
      </c>
      <c r="W38" s="5"/>
    </row>
    <row r="39" spans="1:23" ht="15">
      <c r="A39" s="15" t="s">
        <v>84</v>
      </c>
      <c r="B39" s="41" t="s">
        <v>85</v>
      </c>
      <c r="C39" s="34"/>
      <c r="D39" s="36"/>
      <c r="E39" s="40">
        <v>0.01</v>
      </c>
      <c r="F39" s="36">
        <f>F38/F35</f>
        <v>0.21627276746242272</v>
      </c>
      <c r="G39" s="36">
        <f>G38/G35</f>
        <v>0.056840242458022806</v>
      </c>
      <c r="H39" s="35"/>
      <c r="I39" s="36"/>
      <c r="J39" s="36">
        <v>0</v>
      </c>
      <c r="K39" s="35"/>
      <c r="L39" s="36"/>
      <c r="M39" s="36"/>
      <c r="N39" s="36"/>
      <c r="O39" s="34"/>
      <c r="P39" s="35"/>
      <c r="Q39" s="34"/>
      <c r="R39" s="39">
        <v>0</v>
      </c>
      <c r="S39" s="35"/>
      <c r="T39" s="36"/>
      <c r="U39" s="34"/>
      <c r="V39" s="34"/>
      <c r="W39" s="5"/>
    </row>
    <row r="40" spans="1:23" s="54" customFormat="1" ht="15.75">
      <c r="A40" s="47" t="s">
        <v>86</v>
      </c>
      <c r="B40" s="48" t="s">
        <v>87</v>
      </c>
      <c r="C40" s="34">
        <v>1131.16</v>
      </c>
      <c r="D40" s="34">
        <f>D36*D41</f>
        <v>1025.2848000000001</v>
      </c>
      <c r="E40" s="37">
        <f>E35+E38</f>
        <v>1509.4499999999998</v>
      </c>
      <c r="F40" s="34">
        <f>F41*F36</f>
        <v>550.2418</v>
      </c>
      <c r="G40" s="37">
        <f>G41*G36</f>
        <v>1516.8828</v>
      </c>
      <c r="H40" s="35">
        <f>G40/G$40</f>
        <v>1</v>
      </c>
      <c r="I40" s="36">
        <f>E40/C40-1</f>
        <v>0.33442660631564025</v>
      </c>
      <c r="J40" s="37">
        <f>J35+J38</f>
        <v>1677.6</v>
      </c>
      <c r="K40" s="35">
        <f>J40/J$40</f>
        <v>1</v>
      </c>
      <c r="L40" s="36">
        <f>J40/E40-1</f>
        <v>0.11139819139421658</v>
      </c>
      <c r="M40" s="52"/>
      <c r="N40" s="50">
        <f>M40/E40-1</f>
        <v>-1</v>
      </c>
      <c r="O40" s="46"/>
      <c r="P40" s="51"/>
      <c r="Q40" s="46">
        <f>O40/E40-1</f>
        <v>-1</v>
      </c>
      <c r="R40" s="37">
        <f>R35+R38</f>
        <v>1653.9199999999998</v>
      </c>
      <c r="S40" s="35">
        <f>R40/R$40</f>
        <v>1</v>
      </c>
      <c r="T40" s="36">
        <f>R40/E40-1</f>
        <v>0.09571035807744543</v>
      </c>
      <c r="U40" s="34"/>
      <c r="V40" s="34">
        <f t="shared" si="1"/>
        <v>-23.680000000000064</v>
      </c>
      <c r="W40" s="53"/>
    </row>
    <row r="41" spans="1:23" s="54" customFormat="1" ht="28.5" customHeight="1">
      <c r="A41" s="58" t="s">
        <v>88</v>
      </c>
      <c r="B41" s="48" t="s">
        <v>89</v>
      </c>
      <c r="C41" s="34">
        <v>557.22</v>
      </c>
      <c r="D41" s="34">
        <v>557.22</v>
      </c>
      <c r="E41" s="37">
        <f>E40/E36</f>
        <v>743.5714285714286</v>
      </c>
      <c r="F41" s="34">
        <v>743.57</v>
      </c>
      <c r="G41" s="34">
        <v>743.57</v>
      </c>
      <c r="H41" s="35"/>
      <c r="I41" s="36">
        <f>E41/C41-1</f>
        <v>0.33443061729914314</v>
      </c>
      <c r="J41" s="37">
        <f>J40/J36</f>
        <v>822.3529411764705</v>
      </c>
      <c r="K41" s="35"/>
      <c r="L41" s="36">
        <f>J41/E41-1</f>
        <v>0.1059501610442446</v>
      </c>
      <c r="M41" s="52"/>
      <c r="N41" s="50">
        <f>M41/E41-1</f>
        <v>-1</v>
      </c>
      <c r="O41" s="46"/>
      <c r="P41" s="51"/>
      <c r="Q41" s="46">
        <f>O41/E41-1</f>
        <v>-1</v>
      </c>
      <c r="R41" s="52">
        <f>R40/R36</f>
        <v>810.7450980392156</v>
      </c>
      <c r="S41" s="51"/>
      <c r="T41" s="59">
        <f>R41/E41-1</f>
        <v>0.09033922887118329</v>
      </c>
      <c r="U41" s="46"/>
      <c r="V41" s="34">
        <f t="shared" si="1"/>
        <v>-11.607843137254918</v>
      </c>
      <c r="W41" s="53"/>
    </row>
    <row r="42" spans="1:23" ht="15">
      <c r="A42" s="15" t="s">
        <v>90</v>
      </c>
      <c r="B42" s="60" t="s">
        <v>91</v>
      </c>
      <c r="C42" s="37"/>
      <c r="D42" s="34"/>
      <c r="E42" s="37"/>
      <c r="F42" s="34"/>
      <c r="G42" s="34"/>
      <c r="H42" s="34"/>
      <c r="I42" s="36"/>
      <c r="J42" s="37">
        <f>J41*J36</f>
        <v>1677.6</v>
      </c>
      <c r="K42" s="34"/>
      <c r="L42" s="34"/>
      <c r="M42" s="34"/>
      <c r="N42" s="34"/>
      <c r="O42" s="34"/>
      <c r="P42" s="34"/>
      <c r="Q42" s="34"/>
      <c r="R42" s="37">
        <f>R41*R36</f>
        <v>1653.9199999999998</v>
      </c>
      <c r="S42" s="34"/>
      <c r="T42" s="36"/>
      <c r="U42" s="34"/>
      <c r="V42" s="34"/>
      <c r="W42" s="5"/>
    </row>
    <row r="43" spans="1:23" ht="15">
      <c r="A43" s="15" t="s">
        <v>92</v>
      </c>
      <c r="B43" s="60" t="s">
        <v>93</v>
      </c>
      <c r="C43" s="34"/>
      <c r="D43" s="34"/>
      <c r="E43" s="34">
        <f>'[1]Т.8.2.'!E21</f>
        <v>0</v>
      </c>
      <c r="F43" s="34"/>
      <c r="G43" s="34">
        <v>0</v>
      </c>
      <c r="H43" s="34"/>
      <c r="I43" s="34"/>
      <c r="J43" s="34">
        <v>0</v>
      </c>
      <c r="K43" s="34"/>
      <c r="L43" s="34"/>
      <c r="M43" s="34"/>
      <c r="N43" s="34"/>
      <c r="O43" s="34"/>
      <c r="P43" s="34"/>
      <c r="Q43" s="34"/>
      <c r="R43" s="61">
        <v>0</v>
      </c>
      <c r="S43" s="34"/>
      <c r="T43" s="36"/>
      <c r="U43" s="34"/>
      <c r="V43" s="34"/>
      <c r="W43" s="5"/>
    </row>
    <row r="44" spans="1:10" ht="12.75">
      <c r="A44" s="62"/>
      <c r="B44" s="63"/>
      <c r="C44" s="64"/>
      <c r="D44" s="64"/>
      <c r="E44" s="64"/>
      <c r="F44" s="64"/>
      <c r="G44" s="64"/>
      <c r="H44" s="64"/>
      <c r="I44" s="64"/>
      <c r="J44" s="64"/>
    </row>
    <row r="45" spans="1:2" ht="12.75">
      <c r="A45" s="65"/>
      <c r="B45" s="66"/>
    </row>
    <row r="46" spans="1:2" ht="12.75">
      <c r="A46" s="65"/>
      <c r="B46" s="66"/>
    </row>
    <row r="47" spans="1:2" ht="12.75">
      <c r="A47" s="65"/>
      <c r="B47" s="66"/>
    </row>
    <row r="48" spans="1:2" ht="12.75">
      <c r="A48" s="65"/>
      <c r="B48" s="66"/>
    </row>
    <row r="49" spans="1:2" ht="12.75">
      <c r="A49" s="65"/>
      <c r="B49" s="66"/>
    </row>
    <row r="50" ht="12.75">
      <c r="B50" s="66"/>
    </row>
    <row r="51" ht="12.75">
      <c r="B51" s="66"/>
    </row>
    <row r="52" ht="12.75">
      <c r="B52" s="66"/>
    </row>
    <row r="53" ht="12.75">
      <c r="B53" s="66"/>
    </row>
    <row r="54" ht="12.75">
      <c r="B54" s="66"/>
    </row>
    <row r="55" ht="12.75">
      <c r="B55" s="66"/>
    </row>
    <row r="56" ht="12.75">
      <c r="B56" s="66"/>
    </row>
    <row r="57" ht="12.75">
      <c r="B57" s="66"/>
    </row>
    <row r="58" ht="12.75">
      <c r="B58" s="66"/>
    </row>
    <row r="59" ht="12.75">
      <c r="B59" s="66"/>
    </row>
    <row r="60" ht="12.75">
      <c r="B60" s="66"/>
    </row>
    <row r="61" ht="12.75">
      <c r="B61" s="66"/>
    </row>
    <row r="62" ht="12.75">
      <c r="B62" s="66"/>
    </row>
    <row r="63" ht="12.75">
      <c r="B63" s="66"/>
    </row>
    <row r="64" ht="12.75">
      <c r="B64" s="66"/>
    </row>
    <row r="65" ht="12.75">
      <c r="B65" s="66"/>
    </row>
    <row r="66" ht="12.75">
      <c r="B66" s="66"/>
    </row>
    <row r="67" ht="12.75">
      <c r="B67" s="66"/>
    </row>
    <row r="68" ht="12.75">
      <c r="B68" s="66"/>
    </row>
    <row r="69" ht="12.75">
      <c r="B69" s="66"/>
    </row>
    <row r="70" ht="12.75">
      <c r="B70" s="67"/>
    </row>
    <row r="71" ht="12.75">
      <c r="B71" s="67"/>
    </row>
    <row r="72" ht="12.75">
      <c r="B72" s="67"/>
    </row>
    <row r="73" ht="12.75">
      <c r="B73" s="67"/>
    </row>
    <row r="74" ht="12.75">
      <c r="B74" s="67"/>
    </row>
    <row r="75" ht="12.75">
      <c r="B75" s="67"/>
    </row>
    <row r="76" ht="12.75">
      <c r="B76" s="67"/>
    </row>
    <row r="77" ht="12.75">
      <c r="B77" s="67"/>
    </row>
    <row r="78" ht="12.75">
      <c r="B78" s="67"/>
    </row>
    <row r="79" ht="12.75">
      <c r="B79" s="67"/>
    </row>
  </sheetData>
  <mergeCells count="26">
    <mergeCell ref="S6:S7"/>
    <mergeCell ref="T6:T7"/>
    <mergeCell ref="U6:U7"/>
    <mergeCell ref="V6:V7"/>
    <mergeCell ref="O6:O7"/>
    <mergeCell ref="P6:P7"/>
    <mergeCell ref="Q6:Q7"/>
    <mergeCell ref="R6:R7"/>
    <mergeCell ref="O5:V5"/>
    <mergeCell ref="C6:D6"/>
    <mergeCell ref="E6:G6"/>
    <mergeCell ref="H6:H7"/>
    <mergeCell ref="I6:I7"/>
    <mergeCell ref="J6:J7"/>
    <mergeCell ref="K6:K7"/>
    <mergeCell ref="L6:L7"/>
    <mergeCell ref="M6:M7"/>
    <mergeCell ref="N6:N7"/>
    <mergeCell ref="A5:A7"/>
    <mergeCell ref="B5:B7"/>
    <mergeCell ref="C5:J5"/>
    <mergeCell ref="M5:N5"/>
    <mergeCell ref="C1:V1"/>
    <mergeCell ref="A2:W2"/>
    <mergeCell ref="B3:I3"/>
    <mergeCell ref="U3:V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G17" sqref="G17"/>
    </sheetView>
  </sheetViews>
  <sheetFormatPr defaultColWidth="9.33203125" defaultRowHeight="12.75"/>
  <cols>
    <col min="1" max="1" width="4.16015625" style="68" customWidth="1"/>
    <col min="2" max="2" width="37.33203125" style="68" customWidth="1"/>
    <col min="3" max="3" width="9.83203125" style="68" customWidth="1"/>
    <col min="4" max="4" width="9.16015625" style="68" customWidth="1"/>
    <col min="5" max="5" width="10.33203125" style="68" customWidth="1"/>
    <col min="6" max="6" width="9.33203125" style="68" customWidth="1"/>
    <col min="7" max="7" width="7.66015625" style="68" customWidth="1"/>
    <col min="8" max="8" width="9.33203125" style="68" customWidth="1"/>
    <col min="9" max="9" width="11" style="68" customWidth="1"/>
    <col min="10" max="10" width="12.5" style="68" customWidth="1"/>
    <col min="11" max="16384" width="9.33203125" style="68" customWidth="1"/>
  </cols>
  <sheetData>
    <row r="1" spans="8:9" ht="12.75">
      <c r="H1" s="69" t="s">
        <v>94</v>
      </c>
      <c r="I1" s="69"/>
    </row>
    <row r="2" spans="1:9" ht="15" customHeight="1">
      <c r="A2" s="70" t="s">
        <v>95</v>
      </c>
      <c r="B2" s="70"/>
      <c r="C2" s="70"/>
      <c r="D2" s="70"/>
      <c r="E2" s="70"/>
      <c r="F2" s="70"/>
      <c r="G2" s="70"/>
      <c r="H2" s="70"/>
      <c r="I2" s="70"/>
    </row>
    <row r="3" spans="8:9" ht="12.75" customHeight="1" thickBot="1">
      <c r="H3" s="71" t="s">
        <v>96</v>
      </c>
      <c r="I3" s="71"/>
    </row>
    <row r="4" spans="1:10" ht="12.75" customHeight="1" thickBot="1">
      <c r="A4" s="72" t="s">
        <v>97</v>
      </c>
      <c r="B4" s="73"/>
      <c r="C4" s="74" t="s">
        <v>8</v>
      </c>
      <c r="D4" s="75"/>
      <c r="E4" s="76"/>
      <c r="F4" s="77" t="s">
        <v>98</v>
      </c>
      <c r="G4" s="78"/>
      <c r="H4" s="78"/>
      <c r="I4" s="79" t="s">
        <v>99</v>
      </c>
      <c r="J4" s="80" t="s">
        <v>100</v>
      </c>
    </row>
    <row r="5" spans="1:10" ht="49.5" customHeight="1" thickBot="1">
      <c r="A5" s="81"/>
      <c r="B5" s="82"/>
      <c r="C5" s="83" t="s">
        <v>101</v>
      </c>
      <c r="D5" s="83" t="s">
        <v>102</v>
      </c>
      <c r="E5" s="84" t="s">
        <v>103</v>
      </c>
      <c r="F5" s="85" t="s">
        <v>101</v>
      </c>
      <c r="G5" s="86" t="s">
        <v>25</v>
      </c>
      <c r="H5" s="87" t="s">
        <v>104</v>
      </c>
      <c r="I5" s="88"/>
      <c r="J5" s="80"/>
    </row>
    <row r="6" spans="1:11" ht="0.75" customHeight="1">
      <c r="A6" s="89">
        <v>1</v>
      </c>
      <c r="B6" s="90">
        <v>2</v>
      </c>
      <c r="C6" s="90">
        <v>3</v>
      </c>
      <c r="D6" s="90">
        <v>4</v>
      </c>
      <c r="E6" s="91">
        <v>5</v>
      </c>
      <c r="F6" s="92">
        <v>6</v>
      </c>
      <c r="G6" s="93">
        <v>7</v>
      </c>
      <c r="H6" s="94">
        <v>8</v>
      </c>
      <c r="I6" s="95">
        <v>9</v>
      </c>
      <c r="J6" s="96"/>
      <c r="K6" s="97"/>
    </row>
    <row r="7" spans="1:10" ht="28.5" customHeight="1">
      <c r="A7" s="98" t="s">
        <v>27</v>
      </c>
      <c r="B7" s="99" t="s">
        <v>105</v>
      </c>
      <c r="C7" s="100">
        <v>2.25</v>
      </c>
      <c r="D7" s="100">
        <v>1.84</v>
      </c>
      <c r="E7" s="101">
        <f>C7-D7</f>
        <v>0.4099999999999999</v>
      </c>
      <c r="F7" s="102">
        <v>2.25</v>
      </c>
      <c r="G7" s="103">
        <v>0.74</v>
      </c>
      <c r="H7" s="104">
        <v>2.25</v>
      </c>
      <c r="I7" s="105">
        <v>2.04</v>
      </c>
      <c r="J7" s="106">
        <v>2.04</v>
      </c>
    </row>
    <row r="8" spans="1:10" ht="12.75" customHeight="1" hidden="1">
      <c r="A8" s="107"/>
      <c r="B8" s="108" t="s">
        <v>106</v>
      </c>
      <c r="C8" s="109"/>
      <c r="D8" s="109"/>
      <c r="E8" s="110"/>
      <c r="F8" s="111"/>
      <c r="G8" s="112"/>
      <c r="H8" s="113"/>
      <c r="I8" s="114"/>
      <c r="J8" s="106"/>
    </row>
    <row r="9" spans="1:10" ht="10.5" customHeight="1">
      <c r="A9" s="107"/>
      <c r="B9" s="108" t="s">
        <v>107</v>
      </c>
      <c r="C9" s="109"/>
      <c r="D9" s="109"/>
      <c r="E9" s="110"/>
      <c r="F9" s="111"/>
      <c r="G9" s="112"/>
      <c r="H9" s="113"/>
      <c r="I9" s="114"/>
      <c r="J9" s="106"/>
    </row>
    <row r="10" spans="1:10" ht="12.75">
      <c r="A10" s="107"/>
      <c r="B10" s="108" t="s">
        <v>108</v>
      </c>
      <c r="C10" s="100"/>
      <c r="D10" s="100"/>
      <c r="E10" s="101"/>
      <c r="F10" s="102"/>
      <c r="G10" s="103"/>
      <c r="H10" s="104"/>
      <c r="I10" s="115"/>
      <c r="J10" s="106"/>
    </row>
    <row r="11" spans="1:10" ht="12.75">
      <c r="A11" s="107"/>
      <c r="B11" s="108" t="s">
        <v>109</v>
      </c>
      <c r="C11" s="100"/>
      <c r="D11" s="100"/>
      <c r="E11" s="101"/>
      <c r="F11" s="102"/>
      <c r="G11" s="103"/>
      <c r="H11" s="104"/>
      <c r="I11" s="115"/>
      <c r="J11" s="106"/>
    </row>
    <row r="12" spans="1:10" ht="12.75">
      <c r="A12" s="107"/>
      <c r="B12" s="108" t="s">
        <v>110</v>
      </c>
      <c r="C12" s="100"/>
      <c r="D12" s="100"/>
      <c r="E12" s="101"/>
      <c r="F12" s="102"/>
      <c r="G12" s="103"/>
      <c r="H12" s="104"/>
      <c r="I12" s="115"/>
      <c r="J12" s="106"/>
    </row>
    <row r="13" spans="1:10" ht="12.75">
      <c r="A13" s="107"/>
      <c r="B13" s="108" t="s">
        <v>111</v>
      </c>
      <c r="C13" s="100"/>
      <c r="D13" s="100"/>
      <c r="E13" s="101"/>
      <c r="F13" s="102"/>
      <c r="G13" s="103"/>
      <c r="H13" s="104"/>
      <c r="I13" s="115"/>
      <c r="J13" s="106"/>
    </row>
    <row r="14" spans="1:10" ht="0.75" customHeight="1">
      <c r="A14" s="107"/>
      <c r="B14" s="108" t="s">
        <v>112</v>
      </c>
      <c r="C14" s="100"/>
      <c r="D14" s="100"/>
      <c r="E14" s="101"/>
      <c r="F14" s="102"/>
      <c r="G14" s="103"/>
      <c r="H14" s="104"/>
      <c r="I14" s="115"/>
      <c r="J14" s="106"/>
    </row>
    <row r="15" spans="1:10" ht="25.5" customHeight="1">
      <c r="A15" s="98" t="s">
        <v>29</v>
      </c>
      <c r="B15" s="99" t="s">
        <v>113</v>
      </c>
      <c r="C15" s="100"/>
      <c r="D15" s="100"/>
      <c r="E15" s="101"/>
      <c r="F15" s="102"/>
      <c r="G15" s="103"/>
      <c r="H15" s="104"/>
      <c r="I15" s="105"/>
      <c r="J15" s="106"/>
    </row>
    <row r="16" spans="1:10" ht="0.75" customHeight="1">
      <c r="A16" s="107"/>
      <c r="B16" s="108" t="s">
        <v>106</v>
      </c>
      <c r="C16" s="109"/>
      <c r="D16" s="109"/>
      <c r="E16" s="110"/>
      <c r="F16" s="111"/>
      <c r="G16" s="112"/>
      <c r="H16" s="113"/>
      <c r="I16" s="114"/>
      <c r="J16" s="106"/>
    </row>
    <row r="17" spans="1:10" ht="9.75" customHeight="1">
      <c r="A17" s="107"/>
      <c r="B17" s="108" t="s">
        <v>107</v>
      </c>
      <c r="C17" s="109"/>
      <c r="D17" s="109"/>
      <c r="E17" s="110"/>
      <c r="F17" s="111"/>
      <c r="G17" s="112"/>
      <c r="H17" s="113"/>
      <c r="I17" s="114"/>
      <c r="J17" s="106"/>
    </row>
    <row r="18" spans="1:10" ht="14.25" customHeight="1">
      <c r="A18" s="107"/>
      <c r="B18" s="108" t="s">
        <v>108</v>
      </c>
      <c r="C18" s="100"/>
      <c r="D18" s="100"/>
      <c r="E18" s="101"/>
      <c r="F18" s="102"/>
      <c r="G18" s="103"/>
      <c r="H18" s="104"/>
      <c r="I18" s="115"/>
      <c r="J18" s="106"/>
    </row>
    <row r="19" spans="1:10" ht="15" customHeight="1">
      <c r="A19" s="107"/>
      <c r="B19" s="108" t="s">
        <v>109</v>
      </c>
      <c r="C19" s="100"/>
      <c r="D19" s="100"/>
      <c r="E19" s="101"/>
      <c r="F19" s="102"/>
      <c r="G19" s="103"/>
      <c r="H19" s="104"/>
      <c r="I19" s="115"/>
      <c r="J19" s="106"/>
    </row>
    <row r="20" spans="1:10" ht="12.75" customHeight="1">
      <c r="A20" s="107"/>
      <c r="B20" s="108" t="s">
        <v>110</v>
      </c>
      <c r="C20" s="100"/>
      <c r="D20" s="100"/>
      <c r="E20" s="101"/>
      <c r="F20" s="102"/>
      <c r="G20" s="103"/>
      <c r="H20" s="104"/>
      <c r="I20" s="115"/>
      <c r="J20" s="106"/>
    </row>
    <row r="21" spans="1:10" ht="15" customHeight="1">
      <c r="A21" s="107"/>
      <c r="B21" s="108" t="s">
        <v>111</v>
      </c>
      <c r="C21" s="100"/>
      <c r="D21" s="100"/>
      <c r="E21" s="101"/>
      <c r="F21" s="102"/>
      <c r="G21" s="103"/>
      <c r="H21" s="104"/>
      <c r="I21" s="115"/>
      <c r="J21" s="106"/>
    </row>
    <row r="22" spans="1:10" ht="13.5" customHeight="1" hidden="1">
      <c r="A22" s="107"/>
      <c r="B22" s="108" t="s">
        <v>112</v>
      </c>
      <c r="C22" s="100"/>
      <c r="D22" s="100"/>
      <c r="E22" s="101"/>
      <c r="F22" s="102"/>
      <c r="G22" s="103"/>
      <c r="H22" s="104"/>
      <c r="I22" s="115"/>
      <c r="J22" s="106"/>
    </row>
    <row r="23" spans="1:10" ht="12.75">
      <c r="A23" s="116" t="s">
        <v>31</v>
      </c>
      <c r="B23" s="99" t="s">
        <v>114</v>
      </c>
      <c r="C23" s="117"/>
      <c r="D23" s="117"/>
      <c r="E23" s="118"/>
      <c r="F23" s="119"/>
      <c r="G23" s="120"/>
      <c r="H23" s="121"/>
      <c r="I23" s="122"/>
      <c r="J23" s="106"/>
    </row>
    <row r="24" spans="1:10" ht="30" customHeight="1">
      <c r="A24" s="98" t="s">
        <v>33</v>
      </c>
      <c r="B24" s="123" t="s">
        <v>115</v>
      </c>
      <c r="C24" s="124" t="s">
        <v>116</v>
      </c>
      <c r="D24" s="124" t="s">
        <v>117</v>
      </c>
      <c r="E24" s="101">
        <f>C24-D24</f>
        <v>0.4099999999999999</v>
      </c>
      <c r="F24" s="102">
        <v>2.25</v>
      </c>
      <c r="G24" s="103">
        <v>0.74</v>
      </c>
      <c r="H24" s="104">
        <v>2.25</v>
      </c>
      <c r="I24" s="105">
        <v>2.04</v>
      </c>
      <c r="J24" s="106">
        <v>2.04</v>
      </c>
    </row>
    <row r="25" spans="1:10" ht="12.75">
      <c r="A25" s="125"/>
      <c r="B25" s="126" t="s">
        <v>118</v>
      </c>
      <c r="C25" s="127"/>
      <c r="D25" s="127"/>
      <c r="E25" s="128"/>
      <c r="F25" s="129"/>
      <c r="G25" s="130"/>
      <c r="H25" s="131"/>
      <c r="I25" s="132"/>
      <c r="J25" s="106"/>
    </row>
    <row r="26" spans="1:10" ht="1.5" customHeight="1">
      <c r="A26" s="133"/>
      <c r="B26" s="134"/>
      <c r="C26" s="135"/>
      <c r="D26" s="135"/>
      <c r="E26" s="136"/>
      <c r="F26" s="137"/>
      <c r="G26" s="138"/>
      <c r="H26" s="139"/>
      <c r="I26" s="140"/>
      <c r="J26" s="106"/>
    </row>
    <row r="27" spans="1:10" ht="12.75">
      <c r="A27" s="107"/>
      <c r="B27" s="108" t="s">
        <v>108</v>
      </c>
      <c r="C27" s="117"/>
      <c r="D27" s="117"/>
      <c r="E27" s="118"/>
      <c r="F27" s="102"/>
      <c r="G27" s="103"/>
      <c r="H27" s="104"/>
      <c r="I27" s="115"/>
      <c r="J27" s="106"/>
    </row>
    <row r="28" spans="1:10" ht="12.75">
      <c r="A28" s="107"/>
      <c r="B28" s="108" t="s">
        <v>109</v>
      </c>
      <c r="C28" s="117"/>
      <c r="D28" s="117"/>
      <c r="E28" s="118"/>
      <c r="F28" s="102"/>
      <c r="G28" s="103"/>
      <c r="H28" s="104"/>
      <c r="I28" s="115"/>
      <c r="J28" s="106"/>
    </row>
    <row r="29" spans="1:10" ht="12.75">
      <c r="A29" s="107"/>
      <c r="B29" s="108" t="s">
        <v>110</v>
      </c>
      <c r="C29" s="117"/>
      <c r="D29" s="117"/>
      <c r="E29" s="118"/>
      <c r="F29" s="102"/>
      <c r="G29" s="103"/>
      <c r="H29" s="104"/>
      <c r="I29" s="115"/>
      <c r="J29" s="106"/>
    </row>
    <row r="30" spans="1:10" ht="12.75">
      <c r="A30" s="107"/>
      <c r="B30" s="108" t="s">
        <v>111</v>
      </c>
      <c r="C30" s="117"/>
      <c r="D30" s="117"/>
      <c r="E30" s="118"/>
      <c r="F30" s="102"/>
      <c r="G30" s="103"/>
      <c r="H30" s="104"/>
      <c r="I30" s="115"/>
      <c r="J30" s="106"/>
    </row>
    <row r="31" spans="1:10" ht="12.75" customHeight="1" hidden="1">
      <c r="A31" s="107"/>
      <c r="B31" s="108" t="s">
        <v>112</v>
      </c>
      <c r="C31" s="117"/>
      <c r="D31" s="117"/>
      <c r="E31" s="118"/>
      <c r="F31" s="102"/>
      <c r="G31" s="103"/>
      <c r="H31" s="104"/>
      <c r="I31" s="115"/>
      <c r="J31" s="106"/>
    </row>
    <row r="32" spans="1:10" ht="12" customHeight="1">
      <c r="A32" s="98" t="s">
        <v>35</v>
      </c>
      <c r="B32" s="141" t="s">
        <v>119</v>
      </c>
      <c r="C32" s="117"/>
      <c r="D32" s="117"/>
      <c r="E32" s="118"/>
      <c r="F32" s="102"/>
      <c r="G32" s="103"/>
      <c r="H32" s="104"/>
      <c r="I32" s="105"/>
      <c r="J32" s="106"/>
    </row>
    <row r="33" spans="1:10" ht="12.75" customHeight="1" hidden="1">
      <c r="A33" s="107"/>
      <c r="B33" s="108" t="s">
        <v>106</v>
      </c>
      <c r="C33" s="109"/>
      <c r="D33" s="109"/>
      <c r="E33" s="110"/>
      <c r="F33" s="111"/>
      <c r="G33" s="112"/>
      <c r="H33" s="113"/>
      <c r="I33" s="114"/>
      <c r="J33" s="106"/>
    </row>
    <row r="34" spans="1:10" ht="9.75" customHeight="1">
      <c r="A34" s="107"/>
      <c r="B34" s="108" t="s">
        <v>107</v>
      </c>
      <c r="C34" s="109"/>
      <c r="D34" s="109"/>
      <c r="E34" s="110"/>
      <c r="F34" s="111"/>
      <c r="G34" s="112"/>
      <c r="H34" s="113"/>
      <c r="I34" s="114"/>
      <c r="J34" s="106"/>
    </row>
    <row r="35" spans="1:10" ht="12.75">
      <c r="A35" s="107"/>
      <c r="B35" s="108" t="s">
        <v>108</v>
      </c>
      <c r="C35" s="117"/>
      <c r="D35" s="117"/>
      <c r="E35" s="118"/>
      <c r="F35" s="102"/>
      <c r="G35" s="103"/>
      <c r="H35" s="104"/>
      <c r="I35" s="115"/>
      <c r="J35" s="106"/>
    </row>
    <row r="36" spans="1:10" ht="12.75">
      <c r="A36" s="107"/>
      <c r="B36" s="108" t="s">
        <v>109</v>
      </c>
      <c r="C36" s="117"/>
      <c r="D36" s="117"/>
      <c r="E36" s="118"/>
      <c r="F36" s="102"/>
      <c r="G36" s="103"/>
      <c r="H36" s="104"/>
      <c r="I36" s="115"/>
      <c r="J36" s="106"/>
    </row>
    <row r="37" spans="1:10" ht="12.75">
      <c r="A37" s="107"/>
      <c r="B37" s="108" t="s">
        <v>110</v>
      </c>
      <c r="C37" s="117"/>
      <c r="D37" s="117"/>
      <c r="E37" s="118"/>
      <c r="F37" s="102"/>
      <c r="G37" s="103"/>
      <c r="H37" s="104"/>
      <c r="I37" s="115"/>
      <c r="J37" s="106"/>
    </row>
    <row r="38" spans="1:10" ht="12.75">
      <c r="A38" s="107"/>
      <c r="B38" s="108" t="s">
        <v>111</v>
      </c>
      <c r="C38" s="117"/>
      <c r="D38" s="117"/>
      <c r="E38" s="118"/>
      <c r="F38" s="102"/>
      <c r="G38" s="103"/>
      <c r="H38" s="104"/>
      <c r="I38" s="115"/>
      <c r="J38" s="106"/>
    </row>
    <row r="39" spans="1:10" ht="0.75" customHeight="1" hidden="1">
      <c r="A39" s="107"/>
      <c r="B39" s="108" t="s">
        <v>112</v>
      </c>
      <c r="C39" s="117"/>
      <c r="D39" s="117"/>
      <c r="E39" s="118"/>
      <c r="F39" s="102"/>
      <c r="G39" s="103"/>
      <c r="H39" s="104"/>
      <c r="I39" s="115"/>
      <c r="J39" s="106"/>
    </row>
    <row r="40" spans="1:10" ht="12.75">
      <c r="A40" s="107"/>
      <c r="B40" s="142" t="s">
        <v>107</v>
      </c>
      <c r="C40" s="117"/>
      <c r="D40" s="117"/>
      <c r="E40" s="118"/>
      <c r="F40" s="102"/>
      <c r="G40" s="103"/>
      <c r="H40" s="104"/>
      <c r="I40" s="115"/>
      <c r="J40" s="106"/>
    </row>
    <row r="41" spans="1:10" ht="12.75">
      <c r="A41" s="107"/>
      <c r="B41" s="142" t="s">
        <v>120</v>
      </c>
      <c r="C41" s="117"/>
      <c r="D41" s="117"/>
      <c r="E41" s="118"/>
      <c r="F41" s="102"/>
      <c r="G41" s="103"/>
      <c r="H41" s="104"/>
      <c r="I41" s="115"/>
      <c r="J41" s="106"/>
    </row>
    <row r="42" spans="1:10" ht="12.75">
      <c r="A42" s="107"/>
      <c r="B42" s="142" t="s">
        <v>121</v>
      </c>
      <c r="C42" s="117"/>
      <c r="D42" s="117"/>
      <c r="E42" s="118"/>
      <c r="F42" s="102"/>
      <c r="G42" s="103"/>
      <c r="H42" s="104"/>
      <c r="I42" s="115"/>
      <c r="J42" s="106"/>
    </row>
    <row r="43" spans="1:10" ht="24">
      <c r="A43" s="98" t="s">
        <v>37</v>
      </c>
      <c r="B43" s="123" t="s">
        <v>122</v>
      </c>
      <c r="C43" s="143" t="s">
        <v>116</v>
      </c>
      <c r="D43" s="143" t="s">
        <v>117</v>
      </c>
      <c r="E43" s="101">
        <f>C43-D43</f>
        <v>0.4099999999999999</v>
      </c>
      <c r="F43" s="102">
        <v>2.25</v>
      </c>
      <c r="G43" s="103">
        <v>0.74</v>
      </c>
      <c r="H43" s="104">
        <v>2.25</v>
      </c>
      <c r="I43" s="105">
        <v>2.04</v>
      </c>
      <c r="J43" s="106">
        <v>2.04</v>
      </c>
    </row>
    <row r="44" spans="1:10" ht="12.75" customHeight="1" hidden="1">
      <c r="A44" s="107"/>
      <c r="B44" s="108" t="s">
        <v>106</v>
      </c>
      <c r="C44" s="109"/>
      <c r="D44" s="109"/>
      <c r="E44" s="110"/>
      <c r="F44" s="111"/>
      <c r="G44" s="112"/>
      <c r="H44" s="113"/>
      <c r="I44" s="114"/>
      <c r="J44" s="106"/>
    </row>
    <row r="45" spans="1:10" ht="10.5" customHeight="1">
      <c r="A45" s="107"/>
      <c r="B45" s="108" t="s">
        <v>107</v>
      </c>
      <c r="C45" s="109"/>
      <c r="D45" s="109"/>
      <c r="E45" s="110"/>
      <c r="F45" s="111"/>
      <c r="G45" s="112"/>
      <c r="H45" s="113"/>
      <c r="I45" s="114"/>
      <c r="J45" s="106"/>
    </row>
    <row r="46" spans="1:10" ht="12.75">
      <c r="A46" s="98"/>
      <c r="B46" s="108" t="s">
        <v>108</v>
      </c>
      <c r="C46" s="144"/>
      <c r="D46" s="144"/>
      <c r="E46" s="145"/>
      <c r="F46" s="102"/>
      <c r="G46" s="103"/>
      <c r="H46" s="104"/>
      <c r="I46" s="115"/>
      <c r="J46" s="106"/>
    </row>
    <row r="47" spans="1:10" ht="12.75">
      <c r="A47" s="98"/>
      <c r="B47" s="108" t="s">
        <v>109</v>
      </c>
      <c r="C47" s="144"/>
      <c r="D47" s="144"/>
      <c r="E47" s="145"/>
      <c r="F47" s="102"/>
      <c r="G47" s="103"/>
      <c r="H47" s="104"/>
      <c r="I47" s="115"/>
      <c r="J47" s="106"/>
    </row>
    <row r="48" spans="1:10" ht="12.75">
      <c r="A48" s="98"/>
      <c r="B48" s="108" t="s">
        <v>110</v>
      </c>
      <c r="C48" s="144"/>
      <c r="D48" s="144"/>
      <c r="E48" s="145"/>
      <c r="F48" s="102"/>
      <c r="G48" s="103"/>
      <c r="H48" s="104"/>
      <c r="I48" s="115"/>
      <c r="J48" s="106"/>
    </row>
    <row r="49" spans="1:10" ht="12.75">
      <c r="A49" s="98"/>
      <c r="B49" s="108" t="s">
        <v>111</v>
      </c>
      <c r="C49" s="144"/>
      <c r="D49" s="144"/>
      <c r="E49" s="145"/>
      <c r="F49" s="102"/>
      <c r="G49" s="103"/>
      <c r="H49" s="104"/>
      <c r="I49" s="115"/>
      <c r="J49" s="106"/>
    </row>
    <row r="50" spans="1:10" ht="12.75" customHeight="1" hidden="1">
      <c r="A50" s="98"/>
      <c r="B50" s="108" t="s">
        <v>112</v>
      </c>
      <c r="C50" s="144"/>
      <c r="D50" s="144"/>
      <c r="E50" s="145"/>
      <c r="F50" s="102"/>
      <c r="G50" s="103"/>
      <c r="H50" s="104"/>
      <c r="I50" s="115"/>
      <c r="J50" s="106"/>
    </row>
    <row r="51" spans="1:10" ht="28.5" customHeight="1">
      <c r="A51" s="98" t="s">
        <v>39</v>
      </c>
      <c r="B51" s="99" t="s">
        <v>123</v>
      </c>
      <c r="C51" s="100">
        <v>0.22</v>
      </c>
      <c r="D51" s="100"/>
      <c r="E51" s="101">
        <f>C51-D51</f>
        <v>0.22</v>
      </c>
      <c r="F51" s="102">
        <v>0.22</v>
      </c>
      <c r="G51" s="103"/>
      <c r="H51" s="104"/>
      <c r="I51" s="105"/>
      <c r="J51" s="106"/>
    </row>
    <row r="52" spans="1:10" ht="0.75" customHeight="1">
      <c r="A52" s="107"/>
      <c r="B52" s="108" t="s">
        <v>106</v>
      </c>
      <c r="C52" s="109"/>
      <c r="D52" s="109"/>
      <c r="E52" s="110"/>
      <c r="F52" s="111"/>
      <c r="G52" s="112"/>
      <c r="H52" s="113"/>
      <c r="I52" s="114"/>
      <c r="J52" s="106"/>
    </row>
    <row r="53" spans="1:10" ht="11.25" customHeight="1">
      <c r="A53" s="107"/>
      <c r="B53" s="108" t="s">
        <v>107</v>
      </c>
      <c r="C53" s="109"/>
      <c r="D53" s="109"/>
      <c r="E53" s="110"/>
      <c r="F53" s="111"/>
      <c r="G53" s="112"/>
      <c r="H53" s="113"/>
      <c r="I53" s="114"/>
      <c r="J53" s="106"/>
    </row>
    <row r="54" spans="1:10" ht="12.75">
      <c r="A54" s="107"/>
      <c r="B54" s="108" t="s">
        <v>108</v>
      </c>
      <c r="C54" s="100"/>
      <c r="D54" s="100"/>
      <c r="E54" s="101"/>
      <c r="F54" s="102"/>
      <c r="G54" s="103"/>
      <c r="H54" s="104"/>
      <c r="I54" s="115"/>
      <c r="J54" s="106"/>
    </row>
    <row r="55" spans="1:10" ht="12.75">
      <c r="A55" s="107"/>
      <c r="B55" s="108" t="s">
        <v>109</v>
      </c>
      <c r="C55" s="100"/>
      <c r="D55" s="100"/>
      <c r="E55" s="101"/>
      <c r="F55" s="102"/>
      <c r="G55" s="103"/>
      <c r="H55" s="104"/>
      <c r="I55" s="115"/>
      <c r="J55" s="106"/>
    </row>
    <row r="56" spans="1:10" ht="12.75">
      <c r="A56" s="107"/>
      <c r="B56" s="108" t="s">
        <v>110</v>
      </c>
      <c r="C56" s="100"/>
      <c r="D56" s="100"/>
      <c r="E56" s="101"/>
      <c r="F56" s="102"/>
      <c r="G56" s="103"/>
      <c r="H56" s="104"/>
      <c r="I56" s="115"/>
      <c r="J56" s="106"/>
    </row>
    <row r="57" spans="1:10" ht="13.5" customHeight="1">
      <c r="A57" s="107"/>
      <c r="B57" s="108" t="s">
        <v>111</v>
      </c>
      <c r="C57" s="100"/>
      <c r="D57" s="100"/>
      <c r="E57" s="101"/>
      <c r="F57" s="102"/>
      <c r="G57" s="103"/>
      <c r="H57" s="104"/>
      <c r="I57" s="115"/>
      <c r="J57" s="106"/>
    </row>
    <row r="58" spans="1:10" ht="12.75" customHeight="1" hidden="1">
      <c r="A58" s="107"/>
      <c r="B58" s="108" t="s">
        <v>112</v>
      </c>
      <c r="C58" s="100"/>
      <c r="D58" s="100"/>
      <c r="E58" s="101"/>
      <c r="F58" s="102"/>
      <c r="G58" s="103"/>
      <c r="H58" s="104"/>
      <c r="I58" s="115"/>
      <c r="J58" s="106"/>
    </row>
    <row r="59" spans="1:10" ht="12.75">
      <c r="A59" s="107"/>
      <c r="B59" s="146" t="s">
        <v>107</v>
      </c>
      <c r="C59" s="147"/>
      <c r="D59" s="147"/>
      <c r="E59" s="148"/>
      <c r="F59" s="102"/>
      <c r="G59" s="103"/>
      <c r="H59" s="104"/>
      <c r="I59" s="115"/>
      <c r="J59" s="106"/>
    </row>
    <row r="60" spans="1:10" ht="11.25" customHeight="1">
      <c r="A60" s="107" t="s">
        <v>124</v>
      </c>
      <c r="B60" s="142" t="s">
        <v>125</v>
      </c>
      <c r="C60" s="149"/>
      <c r="D60" s="149"/>
      <c r="E60" s="150"/>
      <c r="F60" s="102"/>
      <c r="G60" s="103"/>
      <c r="H60" s="104"/>
      <c r="I60" s="115"/>
      <c r="J60" s="106"/>
    </row>
    <row r="61" spans="1:10" ht="14.25" customHeight="1">
      <c r="A61" s="107" t="s">
        <v>126</v>
      </c>
      <c r="B61" s="142" t="s">
        <v>127</v>
      </c>
      <c r="C61" s="124" t="s">
        <v>128</v>
      </c>
      <c r="D61" s="124"/>
      <c r="E61" s="101">
        <f>C61-D61</f>
        <v>0.22</v>
      </c>
      <c r="F61" s="102">
        <v>0.22</v>
      </c>
      <c r="G61" s="103"/>
      <c r="H61" s="104"/>
      <c r="I61" s="115"/>
      <c r="J61" s="106"/>
    </row>
    <row r="62" spans="1:10" ht="22.5" customHeight="1">
      <c r="A62" s="151" t="s">
        <v>41</v>
      </c>
      <c r="B62" s="152" t="s">
        <v>129</v>
      </c>
      <c r="C62" s="153" t="s">
        <v>130</v>
      </c>
      <c r="D62" s="153"/>
      <c r="E62" s="101">
        <f>C62-D62</f>
        <v>9.8</v>
      </c>
      <c r="F62" s="154">
        <v>9.8</v>
      </c>
      <c r="G62" s="155"/>
      <c r="H62" s="156"/>
      <c r="I62" s="157"/>
      <c r="J62" s="106"/>
    </row>
    <row r="63" spans="1:10" ht="0.75" customHeight="1">
      <c r="A63" s="125"/>
      <c r="B63" s="126" t="s">
        <v>131</v>
      </c>
      <c r="C63" s="158"/>
      <c r="D63" s="158"/>
      <c r="E63" s="128"/>
      <c r="F63" s="129"/>
      <c r="G63" s="130"/>
      <c r="H63" s="131"/>
      <c r="I63" s="132"/>
      <c r="J63" s="106"/>
    </row>
    <row r="64" spans="1:10" ht="1.5" customHeight="1" hidden="1">
      <c r="A64" s="133"/>
      <c r="B64" s="134"/>
      <c r="C64" s="159"/>
      <c r="D64" s="159"/>
      <c r="E64" s="136"/>
      <c r="F64" s="137"/>
      <c r="G64" s="138"/>
      <c r="H64" s="139"/>
      <c r="I64" s="140"/>
      <c r="J64" s="106"/>
    </row>
    <row r="65" spans="1:10" ht="12.75">
      <c r="A65" s="160"/>
      <c r="B65" s="161" t="s">
        <v>108</v>
      </c>
      <c r="C65" s="162"/>
      <c r="D65" s="162"/>
      <c r="E65" s="163"/>
      <c r="F65" s="164"/>
      <c r="G65" s="165"/>
      <c r="H65" s="166"/>
      <c r="I65" s="167"/>
      <c r="J65" s="106"/>
    </row>
    <row r="66" spans="1:10" ht="12.75">
      <c r="A66" s="107"/>
      <c r="B66" s="108" t="s">
        <v>109</v>
      </c>
      <c r="C66" s="143"/>
      <c r="D66" s="143"/>
      <c r="E66" s="168"/>
      <c r="F66" s="102"/>
      <c r="G66" s="103"/>
      <c r="H66" s="104"/>
      <c r="I66" s="115"/>
      <c r="J66" s="106"/>
    </row>
    <row r="67" spans="1:10" ht="12.75">
      <c r="A67" s="107"/>
      <c r="B67" s="108" t="s">
        <v>110</v>
      </c>
      <c r="C67" s="143"/>
      <c r="D67" s="143"/>
      <c r="E67" s="168"/>
      <c r="F67" s="102"/>
      <c r="G67" s="103"/>
      <c r="H67" s="104"/>
      <c r="I67" s="115"/>
      <c r="J67" s="106"/>
    </row>
    <row r="68" spans="1:10" ht="12.75">
      <c r="A68" s="107"/>
      <c r="B68" s="108" t="s">
        <v>111</v>
      </c>
      <c r="C68" s="143"/>
      <c r="D68" s="143"/>
      <c r="E68" s="168"/>
      <c r="F68" s="102"/>
      <c r="G68" s="103"/>
      <c r="H68" s="104"/>
      <c r="I68" s="115"/>
      <c r="J68" s="106"/>
    </row>
    <row r="69" spans="1:10" ht="12.75" customHeight="1" hidden="1">
      <c r="A69" s="107"/>
      <c r="B69" s="108" t="s">
        <v>112</v>
      </c>
      <c r="C69" s="143"/>
      <c r="D69" s="143"/>
      <c r="E69" s="168"/>
      <c r="F69" s="102"/>
      <c r="G69" s="103"/>
      <c r="H69" s="104"/>
      <c r="I69" s="115"/>
      <c r="J69" s="106"/>
    </row>
    <row r="70" spans="1:10" ht="24" customHeight="1">
      <c r="A70" s="98" t="s">
        <v>49</v>
      </c>
      <c r="B70" s="123" t="s">
        <v>132</v>
      </c>
      <c r="C70" s="143" t="s">
        <v>133</v>
      </c>
      <c r="D70" s="143" t="s">
        <v>117</v>
      </c>
      <c r="E70" s="101">
        <f>C70-D70</f>
        <v>0.18999999999999972</v>
      </c>
      <c r="F70" s="169">
        <v>2.03</v>
      </c>
      <c r="G70" s="103">
        <v>0.74</v>
      </c>
      <c r="H70" s="104"/>
      <c r="I70" s="105">
        <v>2.04</v>
      </c>
      <c r="J70" s="106">
        <v>2.04</v>
      </c>
    </row>
    <row r="71" spans="1:10" ht="12.75" customHeight="1" hidden="1">
      <c r="A71" s="170"/>
      <c r="B71" s="108" t="s">
        <v>134</v>
      </c>
      <c r="C71" s="147"/>
      <c r="D71" s="147"/>
      <c r="E71" s="148"/>
      <c r="F71" s="102"/>
      <c r="G71" s="103"/>
      <c r="H71" s="104"/>
      <c r="I71" s="115"/>
      <c r="J71" s="106"/>
    </row>
    <row r="72" spans="1:10" ht="11.25" customHeight="1">
      <c r="A72" s="170"/>
      <c r="B72" s="108" t="s">
        <v>107</v>
      </c>
      <c r="C72" s="147"/>
      <c r="D72" s="147"/>
      <c r="E72" s="148"/>
      <c r="F72" s="102"/>
      <c r="G72" s="103"/>
      <c r="H72" s="104"/>
      <c r="I72" s="115"/>
      <c r="J72" s="106"/>
    </row>
    <row r="73" spans="1:10" ht="12.75">
      <c r="A73" s="170"/>
      <c r="B73" s="108" t="s">
        <v>108</v>
      </c>
      <c r="C73" s="147">
        <v>2.03</v>
      </c>
      <c r="D73" s="143" t="s">
        <v>117</v>
      </c>
      <c r="E73" s="101">
        <f>C73-D73</f>
        <v>0.18999999999999972</v>
      </c>
      <c r="F73" s="169">
        <v>2.03</v>
      </c>
      <c r="G73" s="103">
        <v>0.74</v>
      </c>
      <c r="H73" s="104"/>
      <c r="I73" s="105">
        <v>2.04</v>
      </c>
      <c r="J73" s="106">
        <v>2.04</v>
      </c>
    </row>
    <row r="74" spans="1:10" ht="12.75">
      <c r="A74" s="170"/>
      <c r="B74" s="108" t="s">
        <v>109</v>
      </c>
      <c r="C74" s="147"/>
      <c r="D74" s="147"/>
      <c r="E74" s="148"/>
      <c r="F74" s="102"/>
      <c r="G74" s="103"/>
      <c r="H74" s="104"/>
      <c r="I74" s="115"/>
      <c r="J74" s="106"/>
    </row>
    <row r="75" spans="1:10" ht="12.75">
      <c r="A75" s="170"/>
      <c r="B75" s="108" t="s">
        <v>110</v>
      </c>
      <c r="C75" s="147"/>
      <c r="D75" s="147"/>
      <c r="E75" s="148"/>
      <c r="F75" s="171"/>
      <c r="G75" s="172"/>
      <c r="H75" s="104"/>
      <c r="I75" s="115"/>
      <c r="J75" s="106"/>
    </row>
    <row r="76" spans="1:10" ht="13.5" customHeight="1" thickBot="1">
      <c r="A76" s="173"/>
      <c r="B76" s="108" t="s">
        <v>111</v>
      </c>
      <c r="C76" s="174"/>
      <c r="D76" s="174"/>
      <c r="E76" s="175"/>
      <c r="F76" s="176"/>
      <c r="G76" s="177"/>
      <c r="H76" s="178"/>
      <c r="I76" s="179"/>
      <c r="J76" s="180"/>
    </row>
    <row r="77" spans="1:10" ht="12.75" hidden="1">
      <c r="A77" s="181"/>
      <c r="B77" s="182" t="s">
        <v>112</v>
      </c>
      <c r="C77" s="181"/>
      <c r="D77" s="181"/>
      <c r="E77" s="181"/>
      <c r="F77" s="183"/>
      <c r="G77" s="183"/>
      <c r="H77" s="183"/>
      <c r="I77" s="183"/>
      <c r="J77" s="184"/>
    </row>
    <row r="78" spans="1:10" ht="5.25" customHeight="1">
      <c r="A78" s="97"/>
      <c r="B78" s="185"/>
      <c r="C78" s="97"/>
      <c r="D78" s="97"/>
      <c r="E78" s="97"/>
      <c r="F78" s="186"/>
      <c r="G78" s="186"/>
      <c r="H78" s="186"/>
      <c r="I78" s="187"/>
      <c r="J78" s="184"/>
    </row>
    <row r="79" spans="1:9" ht="12.75">
      <c r="A79" s="97"/>
      <c r="B79" s="97"/>
      <c r="C79" s="97"/>
      <c r="D79" s="97"/>
      <c r="E79" s="97"/>
      <c r="F79" s="97"/>
      <c r="G79" s="97"/>
      <c r="H79" s="97"/>
      <c r="I79" s="97"/>
    </row>
    <row r="80" spans="1:9" ht="12.75">
      <c r="A80" s="97"/>
      <c r="B80" s="188"/>
      <c r="C80" s="97"/>
      <c r="D80" s="97"/>
      <c r="E80" s="97"/>
      <c r="F80" s="97"/>
      <c r="G80" s="97"/>
      <c r="H80" s="97"/>
      <c r="I80" s="97"/>
    </row>
    <row r="81" spans="1:9" ht="12.75">
      <c r="A81" s="97"/>
      <c r="B81" s="97"/>
      <c r="C81" s="97"/>
      <c r="D81" s="97"/>
      <c r="E81" s="97"/>
      <c r="F81" s="97"/>
      <c r="G81" s="97"/>
      <c r="H81" s="97"/>
      <c r="I81" s="97"/>
    </row>
    <row r="82" spans="1:9" ht="12.75">
      <c r="A82" s="97"/>
      <c r="B82" s="97"/>
      <c r="C82" s="97"/>
      <c r="D82" s="97"/>
      <c r="E82" s="97"/>
      <c r="F82" s="97"/>
      <c r="G82" s="97"/>
      <c r="H82" s="97"/>
      <c r="I82" s="97"/>
    </row>
    <row r="83" spans="1:9" ht="12.75">
      <c r="A83" s="97"/>
      <c r="B83" s="97"/>
      <c r="C83" s="97"/>
      <c r="D83" s="97"/>
      <c r="E83" s="97"/>
      <c r="F83" s="97"/>
      <c r="G83" s="97"/>
      <c r="H83" s="97"/>
      <c r="I83" s="97"/>
    </row>
    <row r="84" spans="1:9" ht="12.75">
      <c r="A84" s="97"/>
      <c r="B84" s="97"/>
      <c r="C84" s="97"/>
      <c r="D84" s="97"/>
      <c r="E84" s="97"/>
      <c r="F84" s="97"/>
      <c r="G84" s="97"/>
      <c r="H84" s="97"/>
      <c r="I84" s="97"/>
    </row>
    <row r="85" spans="1:9" ht="12.75">
      <c r="A85" s="97"/>
      <c r="B85" s="97"/>
      <c r="C85" s="97"/>
      <c r="D85" s="97"/>
      <c r="E85" s="97"/>
      <c r="F85" s="97"/>
      <c r="G85" s="97"/>
      <c r="H85" s="97"/>
      <c r="I85" s="97"/>
    </row>
  </sheetData>
  <mergeCells count="27">
    <mergeCell ref="I63:I64"/>
    <mergeCell ref="E63:E64"/>
    <mergeCell ref="F63:F64"/>
    <mergeCell ref="G63:G64"/>
    <mergeCell ref="H63:H64"/>
    <mergeCell ref="A63:A64"/>
    <mergeCell ref="B63:B64"/>
    <mergeCell ref="C63:C64"/>
    <mergeCell ref="D63:D64"/>
    <mergeCell ref="J4:J5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H1:I1"/>
    <mergeCell ref="A2:I2"/>
    <mergeCell ref="H3:I3"/>
    <mergeCell ref="A4:A5"/>
    <mergeCell ref="B4:B5"/>
    <mergeCell ref="C4:E4"/>
    <mergeCell ref="F4:H4"/>
    <mergeCell ref="I4:I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tarif11</dc:creator>
  <cp:keywords/>
  <dc:description/>
  <cp:lastModifiedBy>tarif11</cp:lastModifiedBy>
  <dcterms:created xsi:type="dcterms:W3CDTF">2010-12-09T08:25:08Z</dcterms:created>
  <dcterms:modified xsi:type="dcterms:W3CDTF">2010-12-09T08:26:17Z</dcterms:modified>
  <cp:category/>
  <cp:version/>
  <cp:contentType/>
  <cp:contentStatus/>
</cp:coreProperties>
</file>