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<sst xmlns="http://schemas.openxmlformats.org/spreadsheetml/2006/main" count="244" uniqueCount="137">
  <si>
    <t>Таблица N Т1</t>
  </si>
  <si>
    <t>Калькуляция расходов, связанных с производством, передачей  и сбытом тепловой энергии, ООО "РЕГИОН"  на 2010 год (Цивильский район)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</si>
  <si>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</si>
  <si>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</si>
  <si>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</si>
  <si>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</si>
  <si>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</si>
  <si>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 xml:space="preserve">Расчет Госслужбы </t>
  </si>
  <si>
    <t xml:space="preserve"> 2008 год</t>
  </si>
  <si>
    <t>Базовый период- 2009 год</t>
  </si>
  <si>
    <t>Уд.
вес</t>
  </si>
  <si>
    <t>Прирост
к 
тарифу 2009 г.</t>
  </si>
  <si>
    <t>Период
регулиро-вания - 2010 год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</si>
  <si>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</si>
  <si>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</si>
  <si>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</si>
  <si>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</si>
  <si>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</si>
  <si>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</si>
  <si>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Темп 
роста к
 оценке
 2009 г.</t>
  </si>
  <si>
    <t>Откло-
нение</t>
  </si>
  <si>
    <t>Предус-мотрено в тарифе для МПП ЖКХ</t>
  </si>
  <si>
    <t>Факт</t>
  </si>
  <si>
    <t>Предус-мотрено в тарифе</t>
  </si>
  <si>
    <t>Факт 1 квартала</t>
  </si>
  <si>
    <t>Оценка  за год</t>
  </si>
  <si>
    <t>1.</t>
  </si>
  <si>
    <t>Топливо на технологические цели</t>
  </si>
  <si>
    <t>природный газ</t>
  </si>
  <si>
    <t>уголь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</si>
  <si>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</si>
  <si>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</si>
  <si>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</si>
  <si>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</si>
  <si>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</si>
  <si>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</si>
  <si>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</si>
  <si>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</si>
  <si>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</si>
  <si>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производств.рабочих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</si>
  <si>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</si>
  <si>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</si>
  <si>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</si>
  <si>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</si>
  <si>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</si>
  <si>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</si>
  <si>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</si>
  <si>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</si>
  <si>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</si>
  <si>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</si>
  <si>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</si>
  <si>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</si>
  <si>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</si>
  <si>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</si>
  <si>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</si>
  <si>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</si>
  <si>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</si>
  <si>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</si>
  <si>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</si>
  <si>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</si>
  <si>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</si>
  <si>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</si>
  <si>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</si>
  <si>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</si>
  <si>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</si>
  <si>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</si>
  <si>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</si>
  <si>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</si>
  <si>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</si>
  <si>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</si>
  <si>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</si>
  <si>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</si>
  <si>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</si>
  <si>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</si>
  <si>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</si>
  <si>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</si>
  <si>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</si>
  <si>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Итого производственные расходы</t>
  </si>
  <si>
    <t>Полезный     отпуск     теплоэнергии, тыс.Гкал</t>
  </si>
  <si>
    <t>14.</t>
  </si>
  <si>
    <t>Себестоимость 1 Гкал, руб/Гкал</t>
  </si>
  <si>
    <t>15.</t>
  </si>
  <si>
    <t>Прибыль</t>
  </si>
  <si>
    <t>16.</t>
  </si>
  <si>
    <t>Рентабельность , в %</t>
  </si>
  <si>
    <t>Налог с дохода</t>
  </si>
  <si>
    <t>Необходимая валовая выручка</t>
  </si>
  <si>
    <t>18.</t>
  </si>
  <si>
    <t>Средний тариф, руб./Гкал без  НДС</t>
  </si>
  <si>
    <t>Средний тариф, руб./Гкал.</t>
  </si>
  <si>
    <t>Средний тариф  без газа, воды,эл.энергии, руб./Гкал без  НДС</t>
  </si>
  <si>
    <t>19.</t>
  </si>
  <si>
    <t>НВВ расчетная</t>
  </si>
  <si>
    <t>22.</t>
  </si>
  <si>
    <t>Средняя заработная плата производственных 
рабочих</t>
  </si>
  <si>
    <t>Средняя заработная плата производственных рабочих</t>
  </si>
  <si>
    <t>Руководитель организации</t>
  </si>
  <si>
    <t>подпись</t>
  </si>
  <si>
    <t>Ф.И.О.</t>
  </si>
  <si>
    <t>Ответственный исполнитель</t>
  </si>
  <si>
    <t>отчисления 
от з/пл</t>
  </si>
  <si>
    <t>Таблица № 2</t>
  </si>
  <si>
    <t>Расчет полезного отпуска тепловой энергии  
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</si>
  <si>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</si>
  <si>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</si>
  <si>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</si>
  <si>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</si>
  <si>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 xml:space="preserve">Факт </t>
  </si>
  <si>
    <t>Откло-нение     (гр.3-гр.4)</t>
  </si>
  <si>
    <t xml:space="preserve">Предус-мотрено  в тарифе 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</si>
  <si>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</si>
  <si>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</si>
  <si>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</si>
  <si>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</si>
  <si>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</si>
  <si>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</si>
  <si>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</si>
  <si>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</si>
  <si>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</si>
  <si>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</si>
  <si>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</si>
  <si>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</si>
  <si>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7,65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</si>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</sst>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_ ;[Red]\-#,##0.00\ "/>
    <numFmt numFmtId="166" formatCode="#,##0.0_ ;[Red]\-#,##0.0\ "/>
    <numFmt numFmtId="167" formatCode="0.000"/>
    <numFmt numFmtId="168" formatCode="0.0"/>
  </numFmts>
  <fonts count="33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9"/>
      <name val="Arial Cyr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8"/>
      <name val="Arial "/>
      <family val="0"/>
    </font>
    <font>
      <sz val="7.5"/>
      <name val="Arial "/>
      <family val="0"/>
    </font>
    <font>
      <sz val="10"/>
      <name val="Arial "/>
      <family val="0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sz val="10.5"/>
      <name val="Times New Roman"/>
      <family val="1"/>
    </font>
    <font>
      <i/>
      <sz val="10.5"/>
      <name val="Arial Cyr"/>
      <family val="0"/>
    </font>
    <font>
      <b/>
      <sz val="9.5"/>
      <name val="Arial Cyr"/>
      <family val="0"/>
    </font>
    <font>
      <sz val="10.5"/>
      <name val="Helv"/>
      <family val="0"/>
    </font>
    <font>
      <b/>
      <sz val="10.5"/>
      <color indexed="12"/>
      <name val="Arial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15" applyFont="1" applyBorder="1" applyAlignment="1">
      <alignment horizontal="right"/>
    </xf>
    <xf numFmtId="0" fontId="6" fillId="0" borderId="0" xfId="15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5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vertical="top" wrapText="1"/>
    </xf>
    <xf numFmtId="0" fontId="20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9" fontId="21" fillId="0" borderId="2" xfId="0" applyNumberFormat="1" applyFont="1" applyBorder="1" applyAlignment="1">
      <alignment/>
    </xf>
    <xf numFmtId="9" fontId="21" fillId="0" borderId="2" xfId="18" applyFont="1" applyFill="1" applyBorder="1" applyAlignment="1">
      <alignment/>
    </xf>
    <xf numFmtId="2" fontId="21" fillId="0" borderId="2" xfId="0" applyNumberFormat="1" applyFont="1" applyBorder="1" applyAlignment="1">
      <alignment/>
    </xf>
    <xf numFmtId="0" fontId="22" fillId="2" borderId="2" xfId="0" applyFont="1" applyFill="1" applyBorder="1" applyAlignment="1">
      <alignment horizontal="center"/>
    </xf>
    <xf numFmtId="9" fontId="21" fillId="2" borderId="2" xfId="18" applyFont="1" applyFill="1" applyBorder="1" applyAlignment="1">
      <alignment/>
    </xf>
    <xf numFmtId="164" fontId="21" fillId="0" borderId="2" xfId="18" applyNumberFormat="1" applyFont="1" applyBorder="1" applyAlignment="1">
      <alignment/>
    </xf>
    <xf numFmtId="0" fontId="4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/>
    </xf>
    <xf numFmtId="49" fontId="19" fillId="0" borderId="2" xfId="0" applyNumberFormat="1" applyFont="1" applyBorder="1" applyAlignment="1">
      <alignment vertical="top" wrapText="1"/>
    </xf>
    <xf numFmtId="2" fontId="20" fillId="0" borderId="2" xfId="0" applyNumberFormat="1" applyFont="1" applyBorder="1" applyAlignment="1">
      <alignment/>
    </xf>
    <xf numFmtId="4" fontId="21" fillId="0" borderId="2" xfId="0" applyNumberFormat="1" applyFont="1" applyFill="1" applyBorder="1" applyAlignment="1">
      <alignment/>
    </xf>
    <xf numFmtId="0" fontId="23" fillId="0" borderId="2" xfId="0" applyFont="1" applyBorder="1" applyAlignment="1">
      <alignment/>
    </xf>
    <xf numFmtId="2" fontId="21" fillId="0" borderId="2" xfId="0" applyNumberFormat="1" applyFont="1" applyFill="1" applyBorder="1" applyAlignment="1">
      <alignment/>
    </xf>
    <xf numFmtId="49" fontId="18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vertical="top" wrapText="1"/>
    </xf>
    <xf numFmtId="16" fontId="18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65" fontId="0" fillId="0" borderId="2" xfId="0" applyNumberFormat="1" applyFont="1" applyFill="1" applyBorder="1" applyAlignment="1" applyProtection="1">
      <alignment wrapText="1"/>
      <protection/>
    </xf>
    <xf numFmtId="166" fontId="0" fillId="0" borderId="2" xfId="0" applyNumberFormat="1" applyFont="1" applyFill="1" applyBorder="1" applyAlignment="1" applyProtection="1">
      <alignment wrapText="1"/>
      <protection/>
    </xf>
    <xf numFmtId="0" fontId="22" fillId="2" borderId="2" xfId="0" applyFont="1" applyFill="1" applyBorder="1" applyAlignment="1">
      <alignment/>
    </xf>
    <xf numFmtId="49" fontId="24" fillId="0" borderId="2" xfId="0" applyNumberFormat="1" applyFont="1" applyBorder="1" applyAlignment="1">
      <alignment vertical="top" wrapText="1"/>
    </xf>
    <xf numFmtId="2" fontId="20" fillId="3" borderId="2" xfId="0" applyNumberFormat="1" applyFont="1" applyFill="1" applyBorder="1" applyAlignment="1">
      <alignment/>
    </xf>
    <xf numFmtId="2" fontId="22" fillId="2" borderId="2" xfId="0" applyNumberFormat="1" applyFont="1" applyFill="1" applyBorder="1" applyAlignment="1">
      <alignment/>
    </xf>
    <xf numFmtId="49" fontId="24" fillId="4" borderId="2" xfId="0" applyNumberFormat="1" applyFont="1" applyFill="1" applyBorder="1" applyAlignment="1">
      <alignment vertical="top" wrapText="1"/>
    </xf>
    <xf numFmtId="167" fontId="20" fillId="0" borderId="2" xfId="0" applyNumberFormat="1" applyFont="1" applyBorder="1" applyAlignment="1">
      <alignment/>
    </xf>
    <xf numFmtId="167" fontId="21" fillId="0" borderId="2" xfId="0" applyNumberFormat="1" applyFont="1" applyFill="1" applyBorder="1" applyAlignment="1">
      <alignment/>
    </xf>
    <xf numFmtId="167" fontId="21" fillId="0" borderId="2" xfId="0" applyNumberFormat="1" applyFont="1" applyBorder="1" applyAlignment="1">
      <alignment/>
    </xf>
    <xf numFmtId="0" fontId="25" fillId="2" borderId="2" xfId="0" applyFont="1" applyFill="1" applyBorder="1" applyAlignment="1">
      <alignment/>
    </xf>
    <xf numFmtId="0" fontId="21" fillId="0" borderId="0" xfId="0" applyFont="1" applyAlignment="1">
      <alignment/>
    </xf>
    <xf numFmtId="9" fontId="21" fillId="0" borderId="2" xfId="18" applyFont="1" applyBorder="1" applyAlignment="1">
      <alignment/>
    </xf>
    <xf numFmtId="49" fontId="19" fillId="0" borderId="11" xfId="0" applyNumberFormat="1" applyFont="1" applyFill="1" applyBorder="1" applyAlignment="1">
      <alignment vertical="top" wrapText="1"/>
    </xf>
    <xf numFmtId="9" fontId="22" fillId="2" borderId="2" xfId="18" applyFont="1" applyFill="1" applyBorder="1" applyAlignment="1">
      <alignment/>
    </xf>
    <xf numFmtId="2" fontId="21" fillId="2" borderId="2" xfId="0" applyNumberFormat="1" applyFont="1" applyFill="1" applyBorder="1" applyAlignment="1">
      <alignment/>
    </xf>
    <xf numFmtId="164" fontId="21" fillId="0" borderId="2" xfId="18" applyNumberFormat="1" applyFont="1" applyFill="1" applyBorder="1" applyAlignment="1">
      <alignment/>
    </xf>
    <xf numFmtId="2" fontId="25" fillId="2" borderId="2" xfId="0" applyNumberFormat="1" applyFont="1" applyFill="1" applyBorder="1" applyAlignment="1">
      <alignment/>
    </xf>
    <xf numFmtId="9" fontId="20" fillId="0" borderId="2" xfId="0" applyNumberFormat="1" applyFont="1" applyBorder="1" applyAlignment="1">
      <alignment/>
    </xf>
    <xf numFmtId="164" fontId="20" fillId="0" borderId="2" xfId="18" applyNumberFormat="1" applyFont="1" applyBorder="1" applyAlignment="1">
      <alignment/>
    </xf>
    <xf numFmtId="2" fontId="26" fillId="0" borderId="2" xfId="0" applyNumberFormat="1" applyFont="1" applyBorder="1" applyAlignment="1">
      <alignment/>
    </xf>
    <xf numFmtId="0" fontId="27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27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168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/>
    </xf>
    <xf numFmtId="2" fontId="29" fillId="0" borderId="0" xfId="0" applyNumberFormat="1" applyFont="1" applyBorder="1" applyAlignment="1">
      <alignment/>
    </xf>
    <xf numFmtId="2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4" fillId="0" borderId="0" xfId="0" applyNumberFormat="1" applyFont="1" applyBorder="1" applyAlignment="1">
      <alignment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/>
    </xf>
    <xf numFmtId="0" fontId="1" fillId="0" borderId="22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5" xfId="0" applyBorder="1" applyAlignment="1">
      <alignment horizontal="center" vertical="center" wrapText="1"/>
    </xf>
    <xf numFmtId="0" fontId="1" fillId="0" borderId="26" xfId="0" applyBorder="1" applyAlignment="1">
      <alignment horizontal="center" vertical="center" wrapText="1"/>
    </xf>
    <xf numFmtId="0" fontId="1" fillId="0" borderId="27" xfId="0" applyBorder="1" applyAlignment="1">
      <alignment horizontal="center" vertical="center" wrapText="1"/>
    </xf>
    <xf numFmtId="0" fontId="1" fillId="0" borderId="28" xfId="0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" fillId="0" borderId="0" xfId="0" applyBorder="1" applyAlignment="1">
      <alignment/>
    </xf>
    <xf numFmtId="0" fontId="31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6" xfId="0" applyFont="1" applyBorder="1" applyAlignment="1">
      <alignment wrapText="1"/>
    </xf>
    <xf numFmtId="167" fontId="4" fillId="0" borderId="37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67" fontId="4" fillId="0" borderId="35" xfId="0" applyNumberFormat="1" applyFont="1" applyBorder="1" applyAlignment="1">
      <alignment/>
    </xf>
    <xf numFmtId="0" fontId="1" fillId="0" borderId="38" xfId="0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8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1" fillId="0" borderId="38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left" vertical="center" wrapText="1"/>
    </xf>
    <xf numFmtId="167" fontId="4" fillId="0" borderId="40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/>
    </xf>
    <xf numFmtId="167" fontId="4" fillId="0" borderId="40" xfId="0" applyNumberFormat="1" applyFont="1" applyBorder="1" applyAlignment="1">
      <alignment/>
    </xf>
    <xf numFmtId="0" fontId="31" fillId="0" borderId="38" xfId="0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/>
    </xf>
    <xf numFmtId="49" fontId="4" fillId="0" borderId="39" xfId="0" applyNumberFormat="1" applyFont="1" applyBorder="1" applyAlignment="1">
      <alignment/>
    </xf>
    <xf numFmtId="164" fontId="4" fillId="0" borderId="40" xfId="18" applyNumberFormat="1" applyFont="1" applyBorder="1" applyAlignment="1">
      <alignment/>
    </xf>
    <xf numFmtId="164" fontId="4" fillId="0" borderId="3" xfId="18" applyNumberFormat="1" applyFont="1" applyBorder="1" applyAlignment="1">
      <alignment/>
    </xf>
    <xf numFmtId="49" fontId="32" fillId="0" borderId="3" xfId="0" applyNumberFormat="1" applyFont="1" applyBorder="1" applyAlignment="1">
      <alignment horizontal="left" vertical="center" wrapText="1"/>
    </xf>
    <xf numFmtId="2" fontId="4" fillId="0" borderId="39" xfId="0" applyNumberFormat="1" applyFont="1" applyBorder="1" applyAlignment="1">
      <alignment/>
    </xf>
    <xf numFmtId="167" fontId="1" fillId="0" borderId="0" xfId="0" applyNumberFormat="1" applyAlignment="1">
      <alignment/>
    </xf>
    <xf numFmtId="0" fontId="1" fillId="0" borderId="41" xfId="0" applyBorder="1" applyAlignment="1">
      <alignment horizontal="center" vertical="top" wrapText="1"/>
    </xf>
    <xf numFmtId="0" fontId="6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1" fillId="0" borderId="34" xfId="0" applyBorder="1" applyAlignment="1">
      <alignment horizontal="center" vertical="top" wrapText="1"/>
    </xf>
    <xf numFmtId="0" fontId="6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/>
    </xf>
    <xf numFmtId="49" fontId="32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39" xfId="0" applyNumberFormat="1" applyFont="1" applyBorder="1" applyAlignment="1">
      <alignment wrapText="1"/>
    </xf>
    <xf numFmtId="167" fontId="4" fillId="0" borderId="40" xfId="0" applyNumberFormat="1" applyFont="1" applyBorder="1" applyAlignment="1">
      <alignment wrapText="1"/>
    </xf>
    <xf numFmtId="167" fontId="4" fillId="0" borderId="5" xfId="0" applyNumberFormat="1" applyFont="1" applyBorder="1" applyAlignment="1">
      <alignment wrapText="1"/>
    </xf>
    <xf numFmtId="167" fontId="4" fillId="0" borderId="3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49" fontId="4" fillId="0" borderId="39" xfId="0" applyNumberFormat="1" applyFont="1" applyBorder="1" applyAlignment="1">
      <alignment wrapText="1"/>
    </xf>
    <xf numFmtId="0" fontId="6" fillId="0" borderId="3" xfId="0" applyFont="1" applyBorder="1" applyAlignment="1">
      <alignment horizontal="left" vertic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38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31" fillId="0" borderId="41" xfId="0" applyFont="1" applyBorder="1" applyAlignment="1">
      <alignment horizontal="center" vertical="top" wrapText="1"/>
    </xf>
    <xf numFmtId="49" fontId="32" fillId="0" borderId="42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vertical="top" wrapText="1"/>
    </xf>
    <xf numFmtId="9" fontId="4" fillId="0" borderId="7" xfId="0" applyNumberFormat="1" applyFont="1" applyBorder="1" applyAlignment="1">
      <alignment vertical="top" wrapText="1"/>
    </xf>
    <xf numFmtId="9" fontId="4" fillId="0" borderId="43" xfId="0" applyNumberFormat="1" applyFont="1" applyBorder="1" applyAlignment="1">
      <alignment vertical="top" wrapText="1"/>
    </xf>
    <xf numFmtId="10" fontId="4" fillId="0" borderId="44" xfId="0" applyNumberFormat="1" applyFont="1" applyBorder="1" applyAlignment="1">
      <alignment vertical="top" wrapText="1"/>
    </xf>
    <xf numFmtId="10" fontId="4" fillId="0" borderId="8" xfId="0" applyNumberFormat="1" applyFont="1" applyBorder="1" applyAlignment="1">
      <alignment vertical="top" wrapText="1"/>
    </xf>
    <xf numFmtId="10" fontId="4" fillId="0" borderId="42" xfId="0" applyNumberFormat="1" applyFont="1" applyBorder="1" applyAlignment="1">
      <alignment vertical="top" wrapText="1"/>
    </xf>
    <xf numFmtId="10" fontId="4" fillId="0" borderId="44" xfId="18" applyNumberFormat="1" applyFont="1" applyBorder="1" applyAlignment="1">
      <alignment/>
    </xf>
    <xf numFmtId="9" fontId="0" fillId="0" borderId="0" xfId="18" applyAlignment="1">
      <alignment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34" xfId="0" applyBorder="1" applyAlignment="1">
      <alignment horizontal="center" vertical="top" wrapText="1"/>
    </xf>
    <xf numFmtId="0" fontId="6" fillId="0" borderId="35" xfId="0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vertical="top" wrapText="1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5" xfId="0" applyFont="1" applyBorder="1" applyAlignment="1">
      <alignment/>
    </xf>
    <xf numFmtId="49" fontId="4" fillId="0" borderId="38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39" xfId="0" applyNumberFormat="1" applyFont="1" applyBorder="1" applyAlignment="1">
      <alignment vertical="top" wrapText="1"/>
    </xf>
    <xf numFmtId="0" fontId="4" fillId="0" borderId="5" xfId="0" applyFont="1" applyBorder="1" applyAlignment="1">
      <alignment/>
    </xf>
    <xf numFmtId="49" fontId="31" fillId="0" borderId="38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2" fontId="4" fillId="0" borderId="39" xfId="0" applyNumberFormat="1" applyFont="1" applyBorder="1" applyAlignment="1">
      <alignment horizontal="right" wrapText="1"/>
    </xf>
    <xf numFmtId="167" fontId="31" fillId="0" borderId="4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" fillId="0" borderId="38" xfId="0" applyBorder="1" applyAlignment="1">
      <alignment/>
    </xf>
    <xf numFmtId="167" fontId="4" fillId="0" borderId="4" xfId="0" applyNumberFormat="1" applyFont="1" applyBorder="1" applyAlignment="1">
      <alignment/>
    </xf>
    <xf numFmtId="0" fontId="1" fillId="0" borderId="22" xfId="0" applyBorder="1" applyAlignment="1">
      <alignment/>
    </xf>
    <xf numFmtId="0" fontId="6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1" xfId="0" applyBorder="1" applyAlignment="1">
      <alignment/>
    </xf>
    <xf numFmtId="0" fontId="1" fillId="0" borderId="11" xfId="0" applyBorder="1" applyAlignment="1">
      <alignment wrapText="1"/>
    </xf>
    <xf numFmtId="0" fontId="1" fillId="0" borderId="0" xfId="0" applyBorder="1" applyAlignment="1">
      <alignment wrapText="1"/>
    </xf>
    <xf numFmtId="0" fontId="31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90"/>
  <sheetViews>
    <sheetView tabSelected="1" workbookViewId="0" topLeftCell="K31">
      <selection activeCell="Y7" sqref="Y7"/>
    </sheetView>
  </sheetViews>
  <sheetFormatPr defaultColWidth="9.33203125" defaultRowHeight="12.75"/>
  <cols>
    <col min="1" max="1" width="5.33203125" style="0" customWidth="1"/>
    <col min="2" max="2" width="53" style="0" customWidth="1"/>
    <col min="3" max="3" width="0.82421875" style="0" hidden="1" customWidth="1"/>
    <col min="4" max="4" width="0.65625" style="0" hidden="1" customWidth="1"/>
    <col min="5" max="5" width="11.66015625" style="0" customWidth="1"/>
    <col min="6" max="7" width="10.83203125" style="0" customWidth="1"/>
    <col min="8" max="8" width="7" style="0" customWidth="1"/>
    <col min="9" max="9" width="10.16015625" style="0" customWidth="1"/>
    <col min="10" max="10" width="11.16015625" style="0" bestFit="1" customWidth="1"/>
    <col min="11" max="11" width="7.16015625" style="0" customWidth="1"/>
    <col min="12" max="12" width="9.33203125" style="0" customWidth="1"/>
    <col min="13" max="13" width="6.16015625" style="0" hidden="1" customWidth="1"/>
    <col min="14" max="14" width="6" style="0" hidden="1" customWidth="1"/>
    <col min="15" max="15" width="0.1640625" style="0" hidden="1" customWidth="1"/>
    <col min="16" max="16" width="9.83203125" style="0" hidden="1" customWidth="1"/>
    <col min="17" max="17" width="9.5" style="0" hidden="1" customWidth="1"/>
    <col min="18" max="18" width="12" style="0" bestFit="1" customWidth="1"/>
    <col min="19" max="19" width="6.83203125" style="0" customWidth="1"/>
    <col min="20" max="20" width="9" style="0" customWidth="1"/>
    <col min="21" max="21" width="11" style="0" hidden="1" customWidth="1"/>
    <col min="22" max="22" width="12.16015625" style="0" customWidth="1"/>
    <col min="23" max="23" width="1.3359375" style="0" hidden="1" customWidth="1"/>
    <col min="24" max="24" width="51.66015625" style="0" hidden="1" customWidth="1"/>
  </cols>
  <sheetData>
    <row r="1" spans="3:37" ht="13.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3.5" customHeight="1">
      <c r="A3" s="4"/>
      <c r="B3" s="5"/>
      <c r="C3" s="5"/>
      <c r="D3" s="5"/>
      <c r="E3" s="5"/>
      <c r="F3" s="5"/>
      <c r="G3" s="5"/>
      <c r="H3" s="5"/>
      <c r="I3" s="5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</v>
      </c>
      <c r="V3" s="7"/>
      <c r="W3" s="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0.75" customHeight="1" hidden="1">
      <c r="A4" s="4"/>
      <c r="B4" s="8"/>
      <c r="C4" s="8"/>
      <c r="D4" s="8"/>
      <c r="E4" s="8"/>
      <c r="F4" s="8"/>
      <c r="G4" s="8"/>
      <c r="H4" s="8"/>
      <c r="I4" s="8"/>
      <c r="J4" s="9"/>
      <c r="K4" s="9"/>
      <c r="L4" s="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 customHeight="1">
      <c r="A5" s="10" t="s">
        <v>3</v>
      </c>
      <c r="B5" s="11" t="s">
        <v>4</v>
      </c>
      <c r="C5" s="12" t="s">
        <v>5</v>
      </c>
      <c r="D5" s="13"/>
      <c r="E5" s="13"/>
      <c r="F5" s="13"/>
      <c r="G5" s="13"/>
      <c r="H5" s="13"/>
      <c r="I5" s="13"/>
      <c r="J5" s="14"/>
      <c r="K5" s="15"/>
      <c r="L5" s="15"/>
      <c r="M5" s="16" t="s">
        <v>6</v>
      </c>
      <c r="N5" s="17"/>
      <c r="O5" s="18" t="s">
        <v>7</v>
      </c>
      <c r="P5" s="19"/>
      <c r="Q5" s="19"/>
      <c r="R5" s="19"/>
      <c r="S5" s="19"/>
      <c r="T5" s="19"/>
      <c r="U5" s="19"/>
      <c r="V5" s="20"/>
      <c r="W5" s="2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3.5" customHeight="1">
      <c r="A6" s="10"/>
      <c r="B6" s="11"/>
      <c r="C6" s="22" t="s">
        <v>8</v>
      </c>
      <c r="D6" s="22"/>
      <c r="E6" s="23" t="s">
        <v>9</v>
      </c>
      <c r="F6" s="24"/>
      <c r="G6" s="24"/>
      <c r="H6" s="25" t="s">
        <v>10</v>
      </c>
      <c r="I6" s="25" t="s">
        <v>11</v>
      </c>
      <c r="J6" s="25" t="s">
        <v>12</v>
      </c>
      <c r="K6" s="25" t="s">
        <v>10</v>
      </c>
      <c r="L6" s="25" t="s">
        <v>11</v>
      </c>
      <c r="M6" s="26" t="s">
        <v>13</v>
      </c>
      <c r="N6" s="27" t="s">
        <v>14</v>
      </c>
      <c r="O6" s="28" t="s">
        <v>15</v>
      </c>
      <c r="P6" s="29" t="s">
        <v>16</v>
      </c>
      <c r="Q6" s="25" t="s">
        <v>17</v>
      </c>
      <c r="R6" s="30" t="s">
        <v>18</v>
      </c>
      <c r="S6" s="31" t="s">
        <v>16</v>
      </c>
      <c r="T6" s="25" t="s">
        <v>11</v>
      </c>
      <c r="U6" s="32" t="s">
        <v>19</v>
      </c>
      <c r="V6" s="32" t="s">
        <v>20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9.75" customHeight="1">
      <c r="A7" s="10"/>
      <c r="B7" s="11"/>
      <c r="C7" s="33" t="s">
        <v>21</v>
      </c>
      <c r="D7" s="33" t="s">
        <v>22</v>
      </c>
      <c r="E7" s="33" t="s">
        <v>23</v>
      </c>
      <c r="F7" s="33" t="s">
        <v>24</v>
      </c>
      <c r="G7" s="33" t="s">
        <v>25</v>
      </c>
      <c r="H7" s="34"/>
      <c r="I7" s="34"/>
      <c r="J7" s="34"/>
      <c r="K7" s="34"/>
      <c r="L7" s="34"/>
      <c r="M7" s="26"/>
      <c r="N7" s="35"/>
      <c r="O7" s="28"/>
      <c r="P7" s="29"/>
      <c r="Q7" s="34"/>
      <c r="R7" s="30"/>
      <c r="S7" s="31"/>
      <c r="T7" s="34"/>
      <c r="U7" s="32"/>
      <c r="V7" s="3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9" customHeight="1">
      <c r="A8" s="36">
        <v>1</v>
      </c>
      <c r="B8" s="37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9">
        <v>13</v>
      </c>
      <c r="S8" s="38">
        <v>14</v>
      </c>
      <c r="T8" s="38">
        <v>15</v>
      </c>
      <c r="U8" s="38">
        <v>21</v>
      </c>
      <c r="V8" s="38">
        <v>16</v>
      </c>
      <c r="W8" s="40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3.5" customHeight="1">
      <c r="A9" s="41" t="s">
        <v>26</v>
      </c>
      <c r="B9" s="42" t="s">
        <v>27</v>
      </c>
      <c r="C9" s="43"/>
      <c r="D9" s="44">
        <v>7326</v>
      </c>
      <c r="E9" s="45">
        <v>17282.28</v>
      </c>
      <c r="F9" s="46">
        <v>5791.9</v>
      </c>
      <c r="G9" s="47">
        <v>14068.53</v>
      </c>
      <c r="H9" s="48">
        <v>0.5</v>
      </c>
      <c r="I9" s="49">
        <v>-0.19</v>
      </c>
      <c r="J9" s="50">
        <v>16882.21</v>
      </c>
      <c r="K9" s="48">
        <v>0.46</v>
      </c>
      <c r="L9" s="49">
        <v>-0.02</v>
      </c>
      <c r="M9" s="51"/>
      <c r="N9" s="52"/>
      <c r="O9" s="46"/>
      <c r="P9" s="48" t="e">
        <v>#DIV/0!</v>
      </c>
      <c r="Q9" s="46">
        <v>-1</v>
      </c>
      <c r="R9" s="50">
        <v>17637.03</v>
      </c>
      <c r="S9" s="48">
        <v>0.54</v>
      </c>
      <c r="T9" s="53">
        <v>0.021</v>
      </c>
      <c r="U9" s="46" t="e">
        <v>#DIV/0!</v>
      </c>
      <c r="V9" s="50">
        <v>754.82</v>
      </c>
      <c r="W9" s="54"/>
      <c r="X9" s="42" t="s">
        <v>27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0.75" customHeight="1" hidden="1">
      <c r="A10" s="41"/>
      <c r="B10" s="42" t="s">
        <v>28</v>
      </c>
      <c r="C10" s="43"/>
      <c r="D10" s="44"/>
      <c r="E10" s="45"/>
      <c r="F10" s="46"/>
      <c r="G10" s="47"/>
      <c r="H10" s="48"/>
      <c r="I10" s="49" t="e">
        <v>#DIV/0!</v>
      </c>
      <c r="J10" s="50"/>
      <c r="K10" s="48">
        <v>0</v>
      </c>
      <c r="L10" s="49" t="e">
        <v>#DIV/0!</v>
      </c>
      <c r="M10" s="51"/>
      <c r="N10" s="52"/>
      <c r="O10" s="46"/>
      <c r="P10" s="48"/>
      <c r="Q10" s="46"/>
      <c r="R10" s="46">
        <v>17637.03</v>
      </c>
      <c r="S10" s="48">
        <v>0.54</v>
      </c>
      <c r="T10" s="53" t="e">
        <v>#DIV/0!</v>
      </c>
      <c r="U10" s="46"/>
      <c r="V10" s="50">
        <v>17637.03</v>
      </c>
      <c r="W10" s="54"/>
      <c r="X10" s="42" t="s">
        <v>28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" customHeight="1" hidden="1">
      <c r="A11" s="41"/>
      <c r="B11" s="42" t="s">
        <v>29</v>
      </c>
      <c r="C11" s="43"/>
      <c r="D11" s="44"/>
      <c r="E11" s="45"/>
      <c r="F11" s="46"/>
      <c r="G11" s="47"/>
      <c r="H11" s="48"/>
      <c r="I11" s="49" t="e">
        <v>#DIV/0!</v>
      </c>
      <c r="J11" s="50"/>
      <c r="K11" s="48">
        <v>0</v>
      </c>
      <c r="L11" s="49" t="e">
        <v>#DIV/0!</v>
      </c>
      <c r="M11" s="51"/>
      <c r="N11" s="52"/>
      <c r="O11" s="46"/>
      <c r="P11" s="48"/>
      <c r="Q11" s="46"/>
      <c r="R11" s="50">
        <v>0</v>
      </c>
      <c r="S11" s="48">
        <v>0</v>
      </c>
      <c r="T11" s="53" t="e">
        <v>#DIV/0!</v>
      </c>
      <c r="U11" s="46"/>
      <c r="V11" s="50">
        <v>0</v>
      </c>
      <c r="W11" s="54"/>
      <c r="X11" s="42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3.5">
      <c r="A12" s="41" t="s">
        <v>30</v>
      </c>
      <c r="B12" s="42" t="s">
        <v>31</v>
      </c>
      <c r="C12" s="43"/>
      <c r="D12" s="44">
        <v>33</v>
      </c>
      <c r="E12" s="45">
        <v>288.81</v>
      </c>
      <c r="F12" s="46">
        <v>55.64</v>
      </c>
      <c r="G12" s="55">
        <v>144.33</v>
      </c>
      <c r="H12" s="48">
        <v>0.01</v>
      </c>
      <c r="I12" s="49">
        <v>-0.5</v>
      </c>
      <c r="J12" s="50">
        <v>176.08</v>
      </c>
      <c r="K12" s="48">
        <v>0</v>
      </c>
      <c r="L12" s="49">
        <v>-0.39</v>
      </c>
      <c r="M12" s="51"/>
      <c r="N12" s="52"/>
      <c r="O12" s="46"/>
      <c r="P12" s="48" t="e">
        <v>#DIV/0!</v>
      </c>
      <c r="Q12" s="46">
        <v>-1</v>
      </c>
      <c r="R12" s="50">
        <v>159.44</v>
      </c>
      <c r="S12" s="56">
        <v>0.005</v>
      </c>
      <c r="T12" s="53">
        <v>-0.448</v>
      </c>
      <c r="U12" s="46" t="e">
        <v>#DIV/0!</v>
      </c>
      <c r="V12" s="50">
        <v>-16.64</v>
      </c>
      <c r="W12" s="54"/>
      <c r="X12" s="42" t="s">
        <v>31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4.25" customHeight="1">
      <c r="A13" s="41" t="s">
        <v>32</v>
      </c>
      <c r="B13" s="42" t="s">
        <v>33</v>
      </c>
      <c r="C13" s="43"/>
      <c r="D13" s="44">
        <v>145.5</v>
      </c>
      <c r="E13" s="45">
        <v>4444.12</v>
      </c>
      <c r="F13" s="46">
        <v>1286.39</v>
      </c>
      <c r="G13" s="55">
        <v>3383.5</v>
      </c>
      <c r="H13" s="48">
        <v>0.12</v>
      </c>
      <c r="I13" s="49">
        <v>-0.24</v>
      </c>
      <c r="J13" s="50">
        <v>4453.19</v>
      </c>
      <c r="K13" s="48">
        <v>0.12</v>
      </c>
      <c r="L13" s="49">
        <v>0</v>
      </c>
      <c r="M13" s="51"/>
      <c r="N13" s="52"/>
      <c r="O13" s="46"/>
      <c r="P13" s="48" t="e">
        <v>#DIV/0!</v>
      </c>
      <c r="Q13" s="46">
        <v>-1</v>
      </c>
      <c r="R13" s="50">
        <v>4233.18</v>
      </c>
      <c r="S13" s="48">
        <v>0.13</v>
      </c>
      <c r="T13" s="53">
        <v>-0.047</v>
      </c>
      <c r="U13" s="46" t="e">
        <v>#DIV/0!</v>
      </c>
      <c r="V13" s="50">
        <v>-220.01</v>
      </c>
      <c r="W13" s="54"/>
      <c r="X13" s="42" t="s">
        <v>33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3.5">
      <c r="A14" s="41" t="s">
        <v>34</v>
      </c>
      <c r="B14" s="57" t="s">
        <v>35</v>
      </c>
      <c r="C14" s="43"/>
      <c r="D14" s="44">
        <v>2516.4</v>
      </c>
      <c r="E14" s="45"/>
      <c r="F14" s="46"/>
      <c r="G14" s="46"/>
      <c r="H14" s="48"/>
      <c r="I14" s="49"/>
      <c r="J14" s="50"/>
      <c r="K14" s="48">
        <v>0</v>
      </c>
      <c r="L14" s="49"/>
      <c r="M14" s="51"/>
      <c r="N14" s="52"/>
      <c r="O14" s="46"/>
      <c r="P14" s="48"/>
      <c r="Q14" s="46"/>
      <c r="R14" s="46"/>
      <c r="S14" s="48"/>
      <c r="T14" s="53"/>
      <c r="U14" s="46"/>
      <c r="V14" s="50"/>
      <c r="W14" s="54"/>
      <c r="X14" s="57" t="s">
        <v>35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3.5" customHeight="1">
      <c r="A15" s="41" t="s">
        <v>36</v>
      </c>
      <c r="B15" s="42" t="s">
        <v>37</v>
      </c>
      <c r="C15" s="58"/>
      <c r="D15" s="44"/>
      <c r="E15" s="59">
        <v>2073.82</v>
      </c>
      <c r="F15" s="60">
        <v>1363.309</v>
      </c>
      <c r="G15" s="55">
        <v>1972.21</v>
      </c>
      <c r="H15" s="48">
        <v>0.07</v>
      </c>
      <c r="I15" s="49">
        <v>-0.05</v>
      </c>
      <c r="J15" s="50">
        <v>1970.96</v>
      </c>
      <c r="K15" s="48">
        <v>0.05</v>
      </c>
      <c r="L15" s="49">
        <v>-0.05</v>
      </c>
      <c r="M15" s="51"/>
      <c r="N15" s="52"/>
      <c r="O15" s="46"/>
      <c r="P15" s="48" t="e">
        <v>#DIV/0!</v>
      </c>
      <c r="Q15" s="46">
        <v>-1</v>
      </c>
      <c r="R15" s="50">
        <v>1697.62</v>
      </c>
      <c r="S15" s="48">
        <v>0.05</v>
      </c>
      <c r="T15" s="53">
        <v>-0.181</v>
      </c>
      <c r="U15" s="46" t="e">
        <v>#DIV/0!</v>
      </c>
      <c r="V15" s="50">
        <v>-273.34</v>
      </c>
      <c r="W15" s="54"/>
      <c r="X15" s="42" t="s">
        <v>37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3.5" customHeight="1">
      <c r="A16" s="41" t="s">
        <v>38</v>
      </c>
      <c r="B16" s="42" t="s">
        <v>39</v>
      </c>
      <c r="C16" s="43"/>
      <c r="D16" s="44">
        <v>2721.9</v>
      </c>
      <c r="E16" s="45"/>
      <c r="F16" s="46"/>
      <c r="G16" s="46"/>
      <c r="H16" s="48"/>
      <c r="I16" s="49"/>
      <c r="J16" s="50"/>
      <c r="K16" s="48"/>
      <c r="L16" s="49"/>
      <c r="M16" s="51"/>
      <c r="N16" s="52"/>
      <c r="O16" s="46"/>
      <c r="P16" s="48" t="e">
        <v>#DIV/0!</v>
      </c>
      <c r="Q16" s="46" t="e">
        <v>#DIV/0!</v>
      </c>
      <c r="R16" s="46"/>
      <c r="S16" s="48"/>
      <c r="T16" s="53"/>
      <c r="U16" s="46"/>
      <c r="V16" s="50"/>
      <c r="W16" s="54"/>
      <c r="X16" s="42" t="s">
        <v>40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25.5">
      <c r="A17" s="41" t="s">
        <v>41</v>
      </c>
      <c r="B17" s="42" t="s">
        <v>42</v>
      </c>
      <c r="C17" s="58"/>
      <c r="D17" s="44"/>
      <c r="E17" s="61">
        <v>543.34</v>
      </c>
      <c r="F17" s="50">
        <v>357.19</v>
      </c>
      <c r="G17" s="50">
        <v>516.72</v>
      </c>
      <c r="H17" s="48">
        <v>0.02</v>
      </c>
      <c r="I17" s="49">
        <v>-0.05</v>
      </c>
      <c r="J17" s="50">
        <v>516.39</v>
      </c>
      <c r="K17" s="48">
        <v>0.01</v>
      </c>
      <c r="L17" s="49">
        <v>-0.05</v>
      </c>
      <c r="M17" s="51"/>
      <c r="N17" s="52"/>
      <c r="O17" s="46"/>
      <c r="P17" s="48" t="e">
        <v>#DIV/0!</v>
      </c>
      <c r="Q17" s="46">
        <v>-1</v>
      </c>
      <c r="R17" s="50">
        <v>444.78</v>
      </c>
      <c r="S17" s="48">
        <v>0.01</v>
      </c>
      <c r="T17" s="53">
        <v>-0.181</v>
      </c>
      <c r="U17" s="46" t="e">
        <v>#DIV/0!</v>
      </c>
      <c r="V17" s="50">
        <v>-71.61</v>
      </c>
      <c r="W17" s="54"/>
      <c r="X17" s="42" t="s">
        <v>42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24.75" customHeight="1">
      <c r="A18" s="41" t="s">
        <v>43</v>
      </c>
      <c r="B18" s="42" t="s">
        <v>44</v>
      </c>
      <c r="C18" s="43"/>
      <c r="D18" s="44">
        <v>713.14</v>
      </c>
      <c r="E18" s="45">
        <v>423.14</v>
      </c>
      <c r="F18" s="50">
        <v>82.4</v>
      </c>
      <c r="G18" s="50">
        <v>390.39</v>
      </c>
      <c r="H18" s="48">
        <v>0.01</v>
      </c>
      <c r="I18" s="49">
        <v>-0.08</v>
      </c>
      <c r="J18" s="50">
        <v>148.25</v>
      </c>
      <c r="K18" s="48">
        <v>0</v>
      </c>
      <c r="L18" s="49">
        <v>-0.65</v>
      </c>
      <c r="M18" s="51"/>
      <c r="N18" s="52"/>
      <c r="O18" s="46"/>
      <c r="P18" s="48" t="e">
        <v>#DIV/0!</v>
      </c>
      <c r="Q18" s="46">
        <v>-1</v>
      </c>
      <c r="R18" s="50">
        <v>148.25</v>
      </c>
      <c r="S18" s="48">
        <v>0</v>
      </c>
      <c r="T18" s="53">
        <v>-0.65</v>
      </c>
      <c r="U18" s="46" t="e">
        <v>#DIV/0!</v>
      </c>
      <c r="V18" s="50">
        <v>0</v>
      </c>
      <c r="W18" s="54"/>
      <c r="X18" s="42" t="s">
        <v>44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3.5" customHeight="1">
      <c r="A19" s="62" t="s">
        <v>45</v>
      </c>
      <c r="B19" s="42" t="s">
        <v>46</v>
      </c>
      <c r="C19" s="43"/>
      <c r="D19" s="44">
        <v>675.4</v>
      </c>
      <c r="E19" s="45">
        <v>313.54</v>
      </c>
      <c r="F19" s="50">
        <v>35.52</v>
      </c>
      <c r="G19" s="55">
        <v>142.09</v>
      </c>
      <c r="H19" s="48">
        <v>0.01</v>
      </c>
      <c r="I19" s="49">
        <v>-0.55</v>
      </c>
      <c r="J19" s="50">
        <v>142.09</v>
      </c>
      <c r="K19" s="48">
        <v>0</v>
      </c>
      <c r="L19" s="49">
        <v>-0.55</v>
      </c>
      <c r="M19" s="51"/>
      <c r="N19" s="52"/>
      <c r="O19" s="46"/>
      <c r="P19" s="48"/>
      <c r="Q19" s="46"/>
      <c r="R19" s="50">
        <v>142.09</v>
      </c>
      <c r="S19" s="48"/>
      <c r="T19" s="53">
        <v>-0.547</v>
      </c>
      <c r="U19" s="46"/>
      <c r="V19" s="50"/>
      <c r="W19" s="54"/>
      <c r="X19" s="42" t="s">
        <v>46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3.5" hidden="1">
      <c r="A20" s="62" t="s">
        <v>47</v>
      </c>
      <c r="B20" s="63" t="s">
        <v>48</v>
      </c>
      <c r="C20" s="43"/>
      <c r="D20" s="44">
        <v>675.4</v>
      </c>
      <c r="E20" s="45"/>
      <c r="F20" s="46"/>
      <c r="G20" s="47"/>
      <c r="H20" s="48">
        <v>0</v>
      </c>
      <c r="I20" s="49" t="e">
        <v>#DIV/0!</v>
      </c>
      <c r="J20" s="46"/>
      <c r="K20" s="48">
        <v>0</v>
      </c>
      <c r="L20" s="49"/>
      <c r="M20" s="51"/>
      <c r="N20" s="52"/>
      <c r="O20" s="46"/>
      <c r="P20" s="48"/>
      <c r="Q20" s="46"/>
      <c r="R20" s="46"/>
      <c r="S20" s="48"/>
      <c r="T20" s="53"/>
      <c r="U20" s="46"/>
      <c r="V20" s="50"/>
      <c r="W20" s="54"/>
      <c r="X20" s="63" t="s">
        <v>48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25.5">
      <c r="A21" s="62" t="s">
        <v>47</v>
      </c>
      <c r="B21" s="42" t="s">
        <v>49</v>
      </c>
      <c r="C21" s="43"/>
      <c r="D21" s="44"/>
      <c r="E21" s="45">
        <v>109.6</v>
      </c>
      <c r="F21" s="46">
        <v>46.88</v>
      </c>
      <c r="G21" s="47">
        <v>248.3</v>
      </c>
      <c r="H21" s="48">
        <v>0.01</v>
      </c>
      <c r="I21" s="49">
        <v>1.27</v>
      </c>
      <c r="J21" s="46">
        <v>6.16</v>
      </c>
      <c r="K21" s="48">
        <v>0</v>
      </c>
      <c r="L21" s="49">
        <v>-0.94</v>
      </c>
      <c r="M21" s="51"/>
      <c r="N21" s="52"/>
      <c r="O21" s="46"/>
      <c r="P21" s="48" t="e">
        <v>#DIV/0!</v>
      </c>
      <c r="Q21" s="46">
        <v>-1</v>
      </c>
      <c r="R21" s="46">
        <v>6.16</v>
      </c>
      <c r="S21" s="48">
        <v>0</v>
      </c>
      <c r="T21" s="53">
        <v>-0.944</v>
      </c>
      <c r="U21" s="46" t="e">
        <v>#DIV/0!</v>
      </c>
      <c r="V21" s="50">
        <v>0</v>
      </c>
      <c r="W21" s="54"/>
      <c r="X21" s="42" t="s">
        <v>49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26.25" customHeight="1">
      <c r="A22" s="41" t="s">
        <v>50</v>
      </c>
      <c r="B22" s="42" t="s">
        <v>51</v>
      </c>
      <c r="C22" s="43"/>
      <c r="D22" s="44"/>
      <c r="E22" s="45">
        <v>2083.48</v>
      </c>
      <c r="F22" s="46">
        <v>840.84</v>
      </c>
      <c r="G22" s="46">
        <v>2239.27</v>
      </c>
      <c r="H22" s="48">
        <v>0.08</v>
      </c>
      <c r="I22" s="49">
        <v>0.07</v>
      </c>
      <c r="J22" s="46">
        <v>4746.7</v>
      </c>
      <c r="K22" s="48">
        <v>0.13</v>
      </c>
      <c r="L22" s="49">
        <v>1.28</v>
      </c>
      <c r="M22" s="51"/>
      <c r="N22" s="52"/>
      <c r="O22" s="46"/>
      <c r="P22" s="48" t="e">
        <v>#DIV/0!</v>
      </c>
      <c r="Q22" s="46">
        <v>-1</v>
      </c>
      <c r="R22" s="50">
        <v>2186.03</v>
      </c>
      <c r="S22" s="48">
        <v>0.07</v>
      </c>
      <c r="T22" s="53">
        <v>0.049</v>
      </c>
      <c r="U22" s="46" t="e">
        <v>#DIV/0!</v>
      </c>
      <c r="V22" s="50">
        <v>-2560.67</v>
      </c>
      <c r="W22" s="54"/>
      <c r="X22" s="42" t="s">
        <v>51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3.5">
      <c r="A23" s="64" t="s">
        <v>52</v>
      </c>
      <c r="B23" s="42" t="s">
        <v>53</v>
      </c>
      <c r="C23" s="43"/>
      <c r="D23" s="44">
        <v>712</v>
      </c>
      <c r="E23" s="45">
        <v>2083.48</v>
      </c>
      <c r="F23" s="65">
        <v>840.84</v>
      </c>
      <c r="G23" s="46">
        <v>151.97</v>
      </c>
      <c r="H23" s="48">
        <v>0.01</v>
      </c>
      <c r="I23" s="49">
        <v>-0.93</v>
      </c>
      <c r="J23" s="46">
        <v>0</v>
      </c>
      <c r="K23" s="48">
        <v>0</v>
      </c>
      <c r="L23" s="49">
        <v>-1</v>
      </c>
      <c r="M23" s="51"/>
      <c r="N23" s="52"/>
      <c r="O23" s="46"/>
      <c r="P23" s="48" t="e">
        <v>#DIV/0!</v>
      </c>
      <c r="Q23" s="46">
        <v>-1</v>
      </c>
      <c r="R23" s="50">
        <v>768.7</v>
      </c>
      <c r="S23" s="48">
        <v>0.02</v>
      </c>
      <c r="T23" s="53">
        <v>-0.631</v>
      </c>
      <c r="U23" s="46" t="e">
        <v>#DIV/0!</v>
      </c>
      <c r="V23" s="50">
        <v>768.7</v>
      </c>
      <c r="W23" s="54"/>
      <c r="X23" s="42" t="s">
        <v>53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3.5">
      <c r="A24" s="41" t="s">
        <v>54</v>
      </c>
      <c r="B24" s="42" t="s">
        <v>55</v>
      </c>
      <c r="C24" s="43"/>
      <c r="D24" s="44"/>
      <c r="E24" s="45"/>
      <c r="F24" s="46"/>
      <c r="G24" s="46">
        <v>2087.3</v>
      </c>
      <c r="H24" s="48">
        <v>0.07</v>
      </c>
      <c r="I24" s="49"/>
      <c r="J24" s="46">
        <v>4746.7</v>
      </c>
      <c r="K24" s="48">
        <v>0.13</v>
      </c>
      <c r="L24" s="49"/>
      <c r="M24" s="51"/>
      <c r="N24" s="52"/>
      <c r="O24" s="46"/>
      <c r="P24" s="48" t="e">
        <v>#DIV/0!</v>
      </c>
      <c r="Q24" s="46" t="e">
        <v>#DIV/0!</v>
      </c>
      <c r="R24" s="50">
        <v>1417.33</v>
      </c>
      <c r="S24" s="48"/>
      <c r="T24" s="53"/>
      <c r="U24" s="46"/>
      <c r="V24" s="50">
        <v>-3329.37</v>
      </c>
      <c r="W24" s="54"/>
      <c r="X24" s="42" t="s">
        <v>55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3.5">
      <c r="A25" s="41" t="s">
        <v>56</v>
      </c>
      <c r="B25" s="42" t="s">
        <v>57</v>
      </c>
      <c r="C25" s="43"/>
      <c r="D25" s="44"/>
      <c r="E25" s="45">
        <v>3662.65</v>
      </c>
      <c r="F25" s="66">
        <v>933.61</v>
      </c>
      <c r="G25" s="67">
        <v>3734.4</v>
      </c>
      <c r="H25" s="48">
        <v>0.13</v>
      </c>
      <c r="I25" s="49">
        <v>0.02</v>
      </c>
      <c r="J25" s="50">
        <v>2804.09</v>
      </c>
      <c r="K25" s="48">
        <v>0.08</v>
      </c>
      <c r="L25" s="49">
        <v>-0.23</v>
      </c>
      <c r="M25" s="51"/>
      <c r="N25" s="52"/>
      <c r="O25" s="46"/>
      <c r="P25" s="48" t="e">
        <v>#DIV/0!</v>
      </c>
      <c r="Q25" s="46">
        <v>-1</v>
      </c>
      <c r="R25" s="50">
        <v>2804.09</v>
      </c>
      <c r="S25" s="48">
        <v>0.09</v>
      </c>
      <c r="T25" s="53">
        <v>-0.234</v>
      </c>
      <c r="U25" s="46" t="e">
        <v>#DIV/0!</v>
      </c>
      <c r="V25" s="50">
        <v>0</v>
      </c>
      <c r="W25" s="54"/>
      <c r="X25" s="42" t="s">
        <v>57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 customHeight="1">
      <c r="A26" s="41" t="s">
        <v>58</v>
      </c>
      <c r="B26" s="42" t="s">
        <v>59</v>
      </c>
      <c r="C26" s="43"/>
      <c r="D26" s="44">
        <v>295.6</v>
      </c>
      <c r="E26" s="45">
        <v>3573.48</v>
      </c>
      <c r="F26" s="46">
        <v>933.61</v>
      </c>
      <c r="G26" s="46">
        <v>4088.9</v>
      </c>
      <c r="H26" s="48">
        <v>0.15</v>
      </c>
      <c r="I26" s="49">
        <v>0.14</v>
      </c>
      <c r="J26" s="50">
        <v>4600.6</v>
      </c>
      <c r="K26" s="48">
        <v>0.13</v>
      </c>
      <c r="L26" s="49">
        <v>0.29</v>
      </c>
      <c r="M26" s="51"/>
      <c r="N26" s="52"/>
      <c r="O26" s="46"/>
      <c r="P26" s="48" t="e">
        <v>#DIV/0!</v>
      </c>
      <c r="Q26" s="46">
        <v>-1</v>
      </c>
      <c r="R26" s="50">
        <v>3490.9</v>
      </c>
      <c r="S26" s="48">
        <v>0.11</v>
      </c>
      <c r="T26" s="53">
        <v>-0.023</v>
      </c>
      <c r="U26" s="46" t="e">
        <v>#DIV/0!</v>
      </c>
      <c r="V26" s="50">
        <v>-1109.7</v>
      </c>
      <c r="W26" s="54"/>
      <c r="X26" s="42" t="s">
        <v>59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5" customHeight="1" hidden="1">
      <c r="B27" s="42" t="s">
        <v>60</v>
      </c>
      <c r="C27" s="43"/>
      <c r="D27" s="44">
        <v>1181.79</v>
      </c>
      <c r="E27" s="45"/>
      <c r="F27" s="46"/>
      <c r="G27" s="46">
        <v>4088.9</v>
      </c>
      <c r="H27" s="48"/>
      <c r="I27" s="49"/>
      <c r="J27" s="46"/>
      <c r="K27" s="48"/>
      <c r="L27" s="49"/>
      <c r="M27" s="51"/>
      <c r="N27" s="52"/>
      <c r="O27" s="46"/>
      <c r="P27" s="48" t="e">
        <v>#DIV/0!</v>
      </c>
      <c r="Q27" s="46" t="e">
        <v>#DIV/0!</v>
      </c>
      <c r="R27" s="46"/>
      <c r="S27" s="48"/>
      <c r="T27" s="53" t="e">
        <v>#DIV/0!</v>
      </c>
      <c r="U27" s="46" t="e">
        <v>#DIV/0!</v>
      </c>
      <c r="V27" s="50"/>
      <c r="W27" s="54"/>
      <c r="X27" s="42" t="s">
        <v>60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 customHeight="1">
      <c r="A28" s="41" t="s">
        <v>61</v>
      </c>
      <c r="B28" s="42" t="s">
        <v>62</v>
      </c>
      <c r="C28" s="43"/>
      <c r="D28" s="44"/>
      <c r="E28" s="45"/>
      <c r="F28" s="46"/>
      <c r="G28" s="46"/>
      <c r="H28" s="48"/>
      <c r="I28" s="49"/>
      <c r="J28" s="46"/>
      <c r="K28" s="48"/>
      <c r="L28" s="49"/>
      <c r="M28" s="51"/>
      <c r="N28" s="52"/>
      <c r="O28" s="46"/>
      <c r="P28" s="48" t="e">
        <v>#DIV/0!</v>
      </c>
      <c r="Q28" s="46" t="e">
        <v>#DIV/0!</v>
      </c>
      <c r="R28" s="46"/>
      <c r="S28" s="48"/>
      <c r="T28" s="53"/>
      <c r="U28" s="46" t="e">
        <v>#DIV/0!</v>
      </c>
      <c r="V28" s="50">
        <v>0</v>
      </c>
      <c r="W28" s="54"/>
      <c r="X28" s="42" t="s">
        <v>62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4.75" customHeight="1">
      <c r="A29" s="62" t="s">
        <v>63</v>
      </c>
      <c r="B29" s="42" t="s">
        <v>64</v>
      </c>
      <c r="C29" s="43"/>
      <c r="D29" s="44">
        <v>9.6</v>
      </c>
      <c r="E29" s="45"/>
      <c r="F29" s="46"/>
      <c r="G29" s="46"/>
      <c r="H29" s="48"/>
      <c r="I29" s="49"/>
      <c r="J29" s="46"/>
      <c r="K29" s="48"/>
      <c r="L29" s="49"/>
      <c r="M29" s="51"/>
      <c r="N29" s="52"/>
      <c r="O29" s="46"/>
      <c r="P29" s="48" t="e">
        <v>#DIV/0!</v>
      </c>
      <c r="Q29" s="46" t="e">
        <v>#DIV/0!</v>
      </c>
      <c r="R29" s="46">
        <v>0</v>
      </c>
      <c r="S29" s="48"/>
      <c r="T29" s="53"/>
      <c r="U29" s="46" t="e">
        <v>#DIV/0!</v>
      </c>
      <c r="V29" s="50">
        <v>0</v>
      </c>
      <c r="W29" s="54"/>
      <c r="X29" s="42" t="s">
        <v>64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6.25" customHeight="1">
      <c r="A30" s="62" t="s">
        <v>65</v>
      </c>
      <c r="B30" s="42" t="s">
        <v>66</v>
      </c>
      <c r="C30" s="43"/>
      <c r="D30" s="44"/>
      <c r="E30" s="45"/>
      <c r="F30" s="46"/>
      <c r="G30" s="46"/>
      <c r="H30" s="48"/>
      <c r="I30" s="49"/>
      <c r="J30" s="46"/>
      <c r="K30" s="48"/>
      <c r="L30" s="49"/>
      <c r="M30" s="51"/>
      <c r="N30" s="52"/>
      <c r="O30" s="46"/>
      <c r="P30" s="48"/>
      <c r="Q30" s="46"/>
      <c r="R30" s="46"/>
      <c r="S30" s="48"/>
      <c r="T30" s="53"/>
      <c r="U30" s="46"/>
      <c r="V30" s="50"/>
      <c r="W30" s="54"/>
      <c r="X30" s="42" t="s">
        <v>66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4.75" customHeight="1">
      <c r="A31" s="62" t="s">
        <v>67</v>
      </c>
      <c r="B31" s="57" t="s">
        <v>68</v>
      </c>
      <c r="C31" s="43"/>
      <c r="D31" s="44"/>
      <c r="E31" s="45"/>
      <c r="F31" s="46"/>
      <c r="G31" s="46"/>
      <c r="H31" s="48"/>
      <c r="I31" s="49"/>
      <c r="J31" s="46"/>
      <c r="K31" s="48"/>
      <c r="L31" s="49"/>
      <c r="M31" s="51"/>
      <c r="N31" s="52"/>
      <c r="O31" s="46"/>
      <c r="P31" s="48"/>
      <c r="Q31" s="46"/>
      <c r="R31" s="46"/>
      <c r="S31" s="48"/>
      <c r="T31" s="53"/>
      <c r="U31" s="46"/>
      <c r="V31" s="50"/>
      <c r="W31" s="54"/>
      <c r="X31" s="57" t="s">
        <v>68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3.5">
      <c r="A32" s="41"/>
      <c r="B32" s="57" t="s">
        <v>69</v>
      </c>
      <c r="C32" s="43"/>
      <c r="D32" s="44"/>
      <c r="E32" s="45"/>
      <c r="F32" s="46"/>
      <c r="G32" s="46"/>
      <c r="H32" s="48"/>
      <c r="I32" s="49"/>
      <c r="J32" s="46"/>
      <c r="K32" s="48"/>
      <c r="L32" s="49"/>
      <c r="M32" s="68"/>
      <c r="N32" s="52"/>
      <c r="O32" s="46"/>
      <c r="P32" s="48"/>
      <c r="Q32" s="46"/>
      <c r="R32" s="46"/>
      <c r="S32" s="48"/>
      <c r="T32" s="53"/>
      <c r="U32" s="46"/>
      <c r="V32" s="50"/>
      <c r="W32" s="54"/>
      <c r="X32" s="57" t="s">
        <v>69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5.5">
      <c r="A33" s="62" t="s">
        <v>70</v>
      </c>
      <c r="B33" s="57" t="s">
        <v>71</v>
      </c>
      <c r="C33" s="43"/>
      <c r="D33" s="44"/>
      <c r="E33" s="45"/>
      <c r="F33" s="46"/>
      <c r="G33" s="46"/>
      <c r="H33" s="48"/>
      <c r="I33" s="49"/>
      <c r="J33" s="46"/>
      <c r="K33" s="48"/>
      <c r="L33" s="49"/>
      <c r="M33" s="68"/>
      <c r="N33" s="52"/>
      <c r="O33" s="46"/>
      <c r="P33" s="48" t="e">
        <v>#DIV/0!</v>
      </c>
      <c r="Q33" s="46" t="e">
        <v>#DIV/0!</v>
      </c>
      <c r="R33" s="50">
        <v>1118.8</v>
      </c>
      <c r="S33" s="48"/>
      <c r="T33" s="53"/>
      <c r="U33" s="46" t="e">
        <v>#DIV/0!</v>
      </c>
      <c r="V33" s="50">
        <v>1118.8</v>
      </c>
      <c r="W33" s="54"/>
      <c r="X33" s="57" t="s">
        <v>71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3.5">
      <c r="A34" s="62" t="s">
        <v>72</v>
      </c>
      <c r="B34" s="57" t="s">
        <v>73</v>
      </c>
      <c r="C34" s="43"/>
      <c r="D34" s="44"/>
      <c r="E34" s="45">
        <v>1084.96</v>
      </c>
      <c r="F34" s="46">
        <v>49.98</v>
      </c>
      <c r="G34" s="46"/>
      <c r="H34" s="48"/>
      <c r="I34" s="49"/>
      <c r="J34" s="46"/>
      <c r="K34" s="48"/>
      <c r="L34" s="49"/>
      <c r="M34" s="68"/>
      <c r="N34" s="52"/>
      <c r="O34" s="46"/>
      <c r="P34" s="48" t="e">
        <v>#DIV/0!</v>
      </c>
      <c r="Q34" s="46">
        <v>-1</v>
      </c>
      <c r="R34" s="46">
        <v>672.75</v>
      </c>
      <c r="S34" s="48"/>
      <c r="T34" s="53">
        <v>-0.38</v>
      </c>
      <c r="U34" s="46" t="e">
        <v>#DIV/0!</v>
      </c>
      <c r="V34" s="50">
        <v>672.75</v>
      </c>
      <c r="W34" s="54"/>
      <c r="X34" s="57" t="s">
        <v>73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.25" customHeight="1">
      <c r="A35" s="41">
        <v>12</v>
      </c>
      <c r="B35" s="57" t="s">
        <v>74</v>
      </c>
      <c r="C35" s="43"/>
      <c r="D35" s="44"/>
      <c r="E35" s="45"/>
      <c r="F35" s="46"/>
      <c r="G35" s="46"/>
      <c r="H35" s="48"/>
      <c r="I35" s="49"/>
      <c r="J35" s="46"/>
      <c r="K35" s="48"/>
      <c r="L35" s="49"/>
      <c r="M35" s="68"/>
      <c r="N35" s="52"/>
      <c r="O35" s="46"/>
      <c r="P35" s="48"/>
      <c r="Q35" s="46"/>
      <c r="R35" s="46"/>
      <c r="S35" s="48"/>
      <c r="T35" s="53"/>
      <c r="U35" s="46"/>
      <c r="V35" s="50"/>
      <c r="W35" s="54"/>
      <c r="X35" s="57" t="s">
        <v>74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4.75" customHeight="1" hidden="1">
      <c r="A36" s="41" t="s">
        <v>75</v>
      </c>
      <c r="B36" s="57" t="s">
        <v>76</v>
      </c>
      <c r="C36" s="43"/>
      <c r="D36" s="44"/>
      <c r="E36" s="45"/>
      <c r="F36" s="46"/>
      <c r="G36" s="46"/>
      <c r="H36" s="48"/>
      <c r="I36" s="49"/>
      <c r="J36" s="46"/>
      <c r="K36" s="48"/>
      <c r="L36" s="49"/>
      <c r="M36" s="68"/>
      <c r="N36" s="52"/>
      <c r="O36" s="46"/>
      <c r="P36" s="48"/>
      <c r="Q36" s="46"/>
      <c r="R36" s="46"/>
      <c r="S36" s="48"/>
      <c r="T36" s="53"/>
      <c r="U36" s="46"/>
      <c r="V36" s="50"/>
      <c r="W36" s="54"/>
      <c r="X36" s="57" t="s">
        <v>76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3.5">
      <c r="A37" s="41">
        <v>12</v>
      </c>
      <c r="B37" s="69" t="s">
        <v>77</v>
      </c>
      <c r="C37" s="70">
        <f>C9+C12+C13+C14+C15+C16+C17+C18+C22+C25+C26+C35-C36</f>
        <v>0</v>
      </c>
      <c r="D37" s="50">
        <f>SUM(D9:D18,D22,D25:D26)-D10-D11</f>
        <v>13751.539999999999</v>
      </c>
      <c r="E37" s="50">
        <v>34375.12</v>
      </c>
      <c r="F37" s="50">
        <v>11644.89</v>
      </c>
      <c r="G37" s="50">
        <v>30538.25</v>
      </c>
      <c r="H37" s="48">
        <v>1.09</v>
      </c>
      <c r="I37" s="49">
        <v>-0.11</v>
      </c>
      <c r="J37" s="50">
        <v>36298.47</v>
      </c>
      <c r="K37" s="48">
        <v>1</v>
      </c>
      <c r="L37" s="49">
        <v>0.06</v>
      </c>
      <c r="M37" s="71"/>
      <c r="N37" s="52"/>
      <c r="O37" s="46"/>
      <c r="P37" s="48" t="e">
        <v>#DIV/0!</v>
      </c>
      <c r="Q37" s="46">
        <v>-1</v>
      </c>
      <c r="R37" s="50">
        <v>32801.32</v>
      </c>
      <c r="S37" s="48">
        <v>1</v>
      </c>
      <c r="T37" s="53">
        <v>-0.046</v>
      </c>
      <c r="U37" s="46" t="e">
        <v>#DIV/0!</v>
      </c>
      <c r="V37" s="50">
        <v>-3497.15</v>
      </c>
      <c r="W37" s="54"/>
      <c r="X37" s="72" t="s">
        <v>77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3.5">
      <c r="A38" s="41" t="s">
        <v>75</v>
      </c>
      <c r="B38" s="57" t="s">
        <v>78</v>
      </c>
      <c r="C38" s="73"/>
      <c r="D38" s="50"/>
      <c r="E38" s="74">
        <v>44.27</v>
      </c>
      <c r="F38" s="47">
        <v>11.0616</v>
      </c>
      <c r="G38" s="47">
        <v>36.081</v>
      </c>
      <c r="H38" s="48"/>
      <c r="I38" s="49">
        <v>-0.18</v>
      </c>
      <c r="J38" s="75">
        <v>36.081</v>
      </c>
      <c r="K38" s="48"/>
      <c r="L38" s="49">
        <v>-0.18</v>
      </c>
      <c r="M38" s="76"/>
      <c r="N38" s="52"/>
      <c r="O38" s="46"/>
      <c r="P38" s="48"/>
      <c r="Q38" s="46">
        <v>-1</v>
      </c>
      <c r="R38" s="75">
        <v>36.081</v>
      </c>
      <c r="S38" s="56"/>
      <c r="T38" s="53">
        <v>-0.185</v>
      </c>
      <c r="U38" s="46" t="e">
        <v>#DIV/0!</v>
      </c>
      <c r="V38" s="50"/>
      <c r="W38" s="54"/>
      <c r="X38" s="57" t="s">
        <v>78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3.5">
      <c r="A39" s="41" t="s">
        <v>79</v>
      </c>
      <c r="B39" s="57" t="s">
        <v>80</v>
      </c>
      <c r="C39" s="43" t="e">
        <f>C37/C38</f>
        <v>#DIV/0!</v>
      </c>
      <c r="D39" s="43" t="e">
        <f>D37/D38</f>
        <v>#DIV/0!</v>
      </c>
      <c r="E39" s="50">
        <v>776.49</v>
      </c>
      <c r="F39" s="46">
        <v>1052.73106964634</v>
      </c>
      <c r="G39" s="46">
        <v>846.380366397827</v>
      </c>
      <c r="H39" s="48"/>
      <c r="I39" s="49">
        <v>0.09</v>
      </c>
      <c r="J39" s="50">
        <v>1006.03</v>
      </c>
      <c r="K39" s="48"/>
      <c r="L39" s="49"/>
      <c r="M39" s="71"/>
      <c r="N39" s="52"/>
      <c r="O39" s="46"/>
      <c r="P39" s="48"/>
      <c r="Q39" s="46">
        <v>-1</v>
      </c>
      <c r="R39" s="50">
        <v>909.1</v>
      </c>
      <c r="S39" s="48"/>
      <c r="T39" s="53">
        <v>0.171</v>
      </c>
      <c r="U39" s="46" t="e">
        <v>#DIV/0!</v>
      </c>
      <c r="V39" s="50"/>
      <c r="W39" s="54"/>
      <c r="X39" s="57" t="s">
        <v>80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" customHeight="1">
      <c r="A40" s="41" t="s">
        <v>81</v>
      </c>
      <c r="B40" s="57" t="s">
        <v>82</v>
      </c>
      <c r="C40" s="77"/>
      <c r="D40" s="50">
        <f>D43-D37-D42</f>
        <v>-13751.539999999999</v>
      </c>
      <c r="E40" s="77">
        <v>101.47</v>
      </c>
      <c r="F40" s="50">
        <v>-3030.34</v>
      </c>
      <c r="G40" s="50">
        <v>-2439.09</v>
      </c>
      <c r="H40" s="48">
        <v>-0.09</v>
      </c>
      <c r="I40" s="49"/>
      <c r="J40" s="50">
        <v>16.15</v>
      </c>
      <c r="K40" s="48"/>
      <c r="L40" s="49"/>
      <c r="M40" s="71"/>
      <c r="N40" s="52"/>
      <c r="O40" s="46"/>
      <c r="P40" s="48" t="e">
        <v>#DIV/0!</v>
      </c>
      <c r="Q40" s="46" t="e">
        <v>#REF!</v>
      </c>
      <c r="R40" s="50">
        <v>16.15</v>
      </c>
      <c r="S40" s="48">
        <v>0</v>
      </c>
      <c r="T40" s="53">
        <v>-0.841</v>
      </c>
      <c r="U40" s="46" t="e">
        <v>#DIV/0!</v>
      </c>
      <c r="V40" s="50">
        <v>0</v>
      </c>
      <c r="W40" s="54"/>
      <c r="X40" s="57" t="s">
        <v>82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5.25" customHeight="1" hidden="1">
      <c r="A41" s="41" t="s">
        <v>83</v>
      </c>
      <c r="B41" s="57" t="s">
        <v>84</v>
      </c>
      <c r="C41" s="43"/>
      <c r="D41" s="46"/>
      <c r="E41" s="45"/>
      <c r="F41" s="46"/>
      <c r="G41" s="46"/>
      <c r="H41" s="48"/>
      <c r="I41" s="49"/>
      <c r="J41" s="78"/>
      <c r="K41" s="48"/>
      <c r="L41" s="49" t="e">
        <v>#DIV/0!</v>
      </c>
      <c r="M41" s="71"/>
      <c r="N41" s="52"/>
      <c r="O41" s="46"/>
      <c r="P41" s="48"/>
      <c r="Q41" s="46"/>
      <c r="R41" s="50"/>
      <c r="S41" s="48">
        <v>0</v>
      </c>
      <c r="T41" s="53" t="e">
        <v>#DIV/0!</v>
      </c>
      <c r="U41" s="46"/>
      <c r="V41" s="50">
        <v>0</v>
      </c>
      <c r="W41" s="54"/>
      <c r="X41" s="5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 customHeight="1" hidden="1">
      <c r="A42" s="41">
        <v>16</v>
      </c>
      <c r="B42" s="79" t="s">
        <v>85</v>
      </c>
      <c r="C42" s="58"/>
      <c r="D42" s="58"/>
      <c r="E42" s="50"/>
      <c r="F42" s="50"/>
      <c r="G42" s="50"/>
      <c r="H42" s="48"/>
      <c r="I42" s="49"/>
      <c r="J42" s="50"/>
      <c r="K42" s="48"/>
      <c r="L42" s="49"/>
      <c r="M42" s="80"/>
      <c r="N42" s="52"/>
      <c r="O42" s="46"/>
      <c r="P42" s="48"/>
      <c r="Q42" s="46"/>
      <c r="R42" s="53"/>
      <c r="S42" s="48"/>
      <c r="T42" s="53"/>
      <c r="U42" s="46"/>
      <c r="V42" s="50"/>
      <c r="W42" s="54"/>
      <c r="X42" s="57" t="s">
        <v>84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3.5">
      <c r="A43" s="41">
        <v>17</v>
      </c>
      <c r="B43" s="69" t="s">
        <v>86</v>
      </c>
      <c r="C43" s="58">
        <f>C44*C38</f>
        <v>0</v>
      </c>
      <c r="D43" s="58">
        <f>D44*D38</f>
        <v>0</v>
      </c>
      <c r="E43" s="50">
        <v>34476.59</v>
      </c>
      <c r="F43" s="50">
        <v>8614.55</v>
      </c>
      <c r="G43" s="50">
        <v>28099.16</v>
      </c>
      <c r="H43" s="48">
        <v>1</v>
      </c>
      <c r="I43" s="49">
        <v>-0.18</v>
      </c>
      <c r="J43" s="50">
        <v>36314.62</v>
      </c>
      <c r="K43" s="48">
        <v>1</v>
      </c>
      <c r="L43" s="49">
        <v>0.05</v>
      </c>
      <c r="M43" s="81"/>
      <c r="N43" s="52"/>
      <c r="O43" s="46"/>
      <c r="P43" s="48" t="e">
        <v>#DIV/0!</v>
      </c>
      <c r="Q43" s="46">
        <v>-1</v>
      </c>
      <c r="R43" s="50">
        <v>32817.47</v>
      </c>
      <c r="S43" s="48">
        <v>1</v>
      </c>
      <c r="T43" s="53">
        <v>-0.048</v>
      </c>
      <c r="U43" s="46" t="e">
        <v>#DIV/0!</v>
      </c>
      <c r="V43" s="50">
        <v>-3497.15</v>
      </c>
      <c r="W43" s="54"/>
      <c r="X43" s="69" t="s">
        <v>86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3.5" customHeight="1">
      <c r="A44" s="41" t="s">
        <v>87</v>
      </c>
      <c r="B44" s="57" t="s">
        <v>88</v>
      </c>
      <c r="C44" s="58"/>
      <c r="D44" s="50">
        <f>C44</f>
        <v>0</v>
      </c>
      <c r="E44" s="45">
        <v>778.779986446804</v>
      </c>
      <c r="F44" s="43">
        <v>778.779986446804</v>
      </c>
      <c r="G44" s="46">
        <v>778.779986446804</v>
      </c>
      <c r="H44" s="48"/>
      <c r="I44" s="49">
        <v>0</v>
      </c>
      <c r="J44" s="50">
        <v>1006.47</v>
      </c>
      <c r="K44" s="48"/>
      <c r="L44" s="82">
        <v>0.292</v>
      </c>
      <c r="M44" s="83"/>
      <c r="N44" s="52"/>
      <c r="O44" s="46"/>
      <c r="P44" s="48"/>
      <c r="Q44" s="46">
        <v>-1</v>
      </c>
      <c r="R44" s="58">
        <v>909.55</v>
      </c>
      <c r="S44" s="84"/>
      <c r="T44" s="85">
        <v>0.168</v>
      </c>
      <c r="U44" s="46" t="e">
        <v>#DIV/0!</v>
      </c>
      <c r="V44" s="50"/>
      <c r="W44" s="54"/>
      <c r="X44" s="57" t="s">
        <v>89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4.75" customHeight="1">
      <c r="A45" s="41"/>
      <c r="B45" s="57" t="s">
        <v>90</v>
      </c>
      <c r="C45" s="58"/>
      <c r="D45" s="50"/>
      <c r="E45" s="45"/>
      <c r="F45" s="46"/>
      <c r="G45" s="46"/>
      <c r="H45" s="48"/>
      <c r="I45" s="49"/>
      <c r="J45" s="50">
        <v>410.28</v>
      </c>
      <c r="K45" s="48"/>
      <c r="L45" s="82"/>
      <c r="M45" s="83"/>
      <c r="N45" s="52"/>
      <c r="O45" s="46"/>
      <c r="P45" s="48"/>
      <c r="Q45" s="46"/>
      <c r="R45" s="86">
        <v>298.99</v>
      </c>
      <c r="S45" s="48"/>
      <c r="T45" s="53"/>
      <c r="U45" s="46"/>
      <c r="V45" s="50"/>
      <c r="W45" s="54"/>
      <c r="X45" s="5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3.5">
      <c r="A46" s="41" t="s">
        <v>91</v>
      </c>
      <c r="B46" s="87" t="s">
        <v>92</v>
      </c>
      <c r="C46" s="46"/>
      <c r="D46" s="46"/>
      <c r="E46" s="46"/>
      <c r="F46" s="46"/>
      <c r="G46" s="46"/>
      <c r="H46" s="46"/>
      <c r="I46" s="46"/>
      <c r="J46" s="50"/>
      <c r="K46" s="46"/>
      <c r="L46" s="46"/>
      <c r="M46" s="46"/>
      <c r="N46" s="46"/>
      <c r="O46" s="46"/>
      <c r="P46" s="46"/>
      <c r="Q46" s="46" t="e">
        <v>#DIV/0!</v>
      </c>
      <c r="R46" s="50">
        <v>32817.47</v>
      </c>
      <c r="S46" s="46"/>
      <c r="T46" s="46"/>
      <c r="U46" s="46"/>
      <c r="V46" s="46"/>
      <c r="W46" s="54"/>
      <c r="X46" s="88" t="s">
        <v>92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23.25" customHeight="1">
      <c r="A47" s="89" t="s">
        <v>93</v>
      </c>
      <c r="B47" s="90" t="s">
        <v>94</v>
      </c>
      <c r="C47" s="91"/>
      <c r="D47" s="9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 t="e">
        <v>#DIV/0!</v>
      </c>
      <c r="R47" s="92">
        <v>6382</v>
      </c>
      <c r="S47" s="54"/>
      <c r="T47" s="93"/>
      <c r="U47" s="54"/>
      <c r="V47" s="54"/>
      <c r="W47" s="54"/>
      <c r="X47" s="88" t="s">
        <v>95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 hidden="1">
      <c r="A48" s="94"/>
      <c r="B48" s="95" t="s">
        <v>96</v>
      </c>
      <c r="C48" s="95"/>
      <c r="D48" s="95"/>
      <c r="E48" s="96" t="s">
        <v>97</v>
      </c>
      <c r="F48" s="95" t="s">
        <v>98</v>
      </c>
      <c r="G48" s="95"/>
      <c r="H48" s="97"/>
      <c r="I48" s="97"/>
      <c r="J48" s="97"/>
      <c r="X48" s="95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 hidden="1">
      <c r="A49" s="94"/>
      <c r="B49" s="95" t="s">
        <v>99</v>
      </c>
      <c r="C49" s="95"/>
      <c r="D49" s="95"/>
      <c r="E49" s="96" t="s">
        <v>97</v>
      </c>
      <c r="F49" s="95" t="s">
        <v>98</v>
      </c>
      <c r="G49" s="95"/>
      <c r="H49" s="97"/>
      <c r="I49" s="97"/>
      <c r="J49" s="97"/>
      <c r="X49" s="9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4.25" customHeight="1">
      <c r="A50" s="98"/>
      <c r="B50" s="99"/>
      <c r="C50" s="100"/>
      <c r="D50" s="100"/>
      <c r="E50" s="101"/>
      <c r="F50" s="100"/>
      <c r="G50" s="100"/>
      <c r="H50" s="100"/>
      <c r="I50" s="100"/>
      <c r="J50" s="100"/>
      <c r="K50" s="2"/>
      <c r="L50" s="2"/>
      <c r="M50" s="102" t="s">
        <v>100</v>
      </c>
      <c r="N50" s="102"/>
      <c r="O50" s="2"/>
      <c r="P50" s="2"/>
      <c r="Q50" s="2"/>
      <c r="R50" s="103">
        <v>0.262</v>
      </c>
      <c r="S50" s="2"/>
      <c r="T50" s="2"/>
      <c r="U50" s="2"/>
      <c r="V50" s="2"/>
      <c r="W50" s="2"/>
      <c r="X50" s="99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104"/>
      <c r="B51" s="105"/>
      <c r="C51" s="2"/>
      <c r="D51" s="2"/>
      <c r="E51" s="2"/>
      <c r="F51" s="2"/>
      <c r="G51" s="2"/>
      <c r="H51" s="2"/>
      <c r="I51" s="2"/>
      <c r="J51" s="2"/>
      <c r="K51" s="2"/>
      <c r="L51" s="2"/>
      <c r="O51" s="2"/>
      <c r="P51" s="2"/>
      <c r="Q51" s="2"/>
      <c r="R51" s="106"/>
      <c r="S51" s="2"/>
      <c r="T51" s="2"/>
      <c r="U51" s="2"/>
      <c r="V51" s="2"/>
      <c r="W51" s="2"/>
      <c r="X51" s="105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104"/>
      <c r="B52" s="10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05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104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0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>
      <c r="A54" s="104"/>
      <c r="B54" s="10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05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>
      <c r="A55" s="104"/>
      <c r="B55" s="10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05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05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0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05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0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05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0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05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2.75"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05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37" ht="12.75"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05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2:30" ht="12.75"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05"/>
      <c r="Y65" s="2"/>
      <c r="Z65" s="2"/>
      <c r="AA65" s="2"/>
      <c r="AB65" s="2"/>
      <c r="AC65" s="2"/>
      <c r="AD65" s="2"/>
    </row>
    <row r="66" spans="2:30" ht="12.75"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05"/>
      <c r="Y66" s="2"/>
      <c r="Z66" s="2"/>
      <c r="AA66" s="2"/>
      <c r="AB66" s="2"/>
      <c r="AC66" s="2"/>
      <c r="AD66" s="2"/>
    </row>
    <row r="67" spans="2:30" ht="12.75"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05"/>
      <c r="Y67" s="2"/>
      <c r="Z67" s="2"/>
      <c r="AA67" s="2"/>
      <c r="AB67" s="2"/>
      <c r="AC67" s="2"/>
      <c r="AD67" s="2"/>
    </row>
    <row r="68" spans="2:30" ht="12.75"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05"/>
      <c r="Y68" s="2"/>
      <c r="Z68" s="2"/>
      <c r="AA68" s="2"/>
      <c r="AB68" s="2"/>
      <c r="AC68" s="2"/>
      <c r="AD68" s="2"/>
    </row>
    <row r="69" spans="2:30" ht="12.75"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05"/>
      <c r="Y69" s="2"/>
      <c r="Z69" s="2"/>
      <c r="AA69" s="2"/>
      <c r="AB69" s="2"/>
      <c r="AC69" s="2"/>
      <c r="AD69" s="2"/>
    </row>
    <row r="70" spans="2:30" ht="12.75">
      <c r="B70" s="10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05"/>
      <c r="Y70" s="2"/>
      <c r="Z70" s="2"/>
      <c r="AA70" s="2"/>
      <c r="AB70" s="2"/>
      <c r="AC70" s="2"/>
      <c r="AD70" s="2"/>
    </row>
    <row r="71" spans="2:30" ht="12.75">
      <c r="B71" s="10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05"/>
      <c r="Y71" s="2"/>
      <c r="Z71" s="2"/>
      <c r="AA71" s="2"/>
      <c r="AB71" s="2"/>
      <c r="AC71" s="2"/>
      <c r="AD71" s="2"/>
    </row>
    <row r="72" spans="2:30" ht="12.75">
      <c r="B72" s="10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05"/>
      <c r="Y72" s="2"/>
      <c r="Z72" s="2"/>
      <c r="AA72" s="2"/>
      <c r="AB72" s="2"/>
      <c r="AC72" s="2"/>
      <c r="AD72" s="2"/>
    </row>
    <row r="73" spans="2:30" ht="12.75">
      <c r="B73" s="10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05"/>
      <c r="Y73" s="2"/>
      <c r="Z73" s="2"/>
      <c r="AA73" s="2"/>
      <c r="AB73" s="2"/>
      <c r="AC73" s="2"/>
      <c r="AD73" s="2"/>
    </row>
    <row r="74" spans="2:30" ht="12.75">
      <c r="B74" s="10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05"/>
      <c r="Y74" s="2"/>
      <c r="Z74" s="2"/>
      <c r="AA74" s="2"/>
      <c r="AB74" s="2"/>
      <c r="AC74" s="2"/>
      <c r="AD74" s="2"/>
    </row>
    <row r="75" spans="2:30" ht="12.75">
      <c r="B75" s="10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05"/>
      <c r="Y75" s="2"/>
      <c r="Z75" s="2"/>
      <c r="AA75" s="2"/>
      <c r="AB75" s="2"/>
      <c r="AC75" s="2"/>
      <c r="AD75" s="2"/>
    </row>
    <row r="76" spans="2:30" ht="12.75">
      <c r="B76" s="10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05"/>
      <c r="Y76" s="2"/>
      <c r="Z76" s="2"/>
      <c r="AA76" s="2"/>
      <c r="AB76" s="2"/>
      <c r="AC76" s="2"/>
      <c r="AD76" s="2"/>
    </row>
    <row r="77" spans="2:30" ht="12.75">
      <c r="B77" s="10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2:30" ht="12.75">
      <c r="B78" s="10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2:30" ht="12.75">
      <c r="B79" s="10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2:30" ht="12.75">
      <c r="B80" s="10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2:30" ht="12.75">
      <c r="B81" s="10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2:30" ht="12.75">
      <c r="B82" s="10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2:30" ht="12.75">
      <c r="B83" s="10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2:30" ht="12.75">
      <c r="B84" s="10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2:30" ht="12.75">
      <c r="B85" s="10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2:30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2:30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2:30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2:30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2:30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2:30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2:30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9:30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9:30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9:30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9:30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9:30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9:30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9:30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9:30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9:30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9:30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9:30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9:30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9:30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9:30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9:30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9:30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9:30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9:30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9:30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9:30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9:30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9:30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9:30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9:30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9:30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9:30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9:30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9:30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9:30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9:30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9:30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9:30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9:30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9:30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9:30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9:30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9:30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9:30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9:30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9:30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9:30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9:30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9:30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9:30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9:30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9:30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9:30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9:30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9:30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9:30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9:30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9:30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9:30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9:30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9:30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9:30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9:30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9:30" ht="12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9:30" ht="12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9:30" ht="12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9:30" ht="12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9:30" ht="12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9:30" ht="12.7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9:30" ht="12.7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9:30" ht="12.7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9:30" ht="12.7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9:30" ht="12.7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9:30" ht="12.7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9:30" ht="12.7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9:30" ht="12.7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9:30" ht="12.7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9:30" ht="12.7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9:30" ht="12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9:30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9:30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9:30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9:30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9:30" ht="12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9:30" ht="12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9:30" ht="12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9:30" ht="12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9:30" ht="12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9:30" ht="12.7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9:30" ht="12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9:30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9:30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9:30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9:30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9:30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9:30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9:30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9:30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9:30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9:30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9:30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9:30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</sheetData>
  <mergeCells count="27">
    <mergeCell ref="M50:N50"/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J5"/>
    <mergeCell ref="M5:N5"/>
    <mergeCell ref="C1:V1"/>
    <mergeCell ref="A2:W2"/>
    <mergeCell ref="B3:I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K13" sqref="K13"/>
    </sheetView>
  </sheetViews>
  <sheetFormatPr defaultColWidth="9.33203125" defaultRowHeight="12.75"/>
  <cols>
    <col min="1" max="1" width="4.16015625" style="107" customWidth="1"/>
    <col min="2" max="2" width="41.83203125" style="107" customWidth="1"/>
    <col min="3" max="3" width="12.33203125" style="107" hidden="1" customWidth="1"/>
    <col min="4" max="4" width="11.83203125" style="107" hidden="1" customWidth="1"/>
    <col min="5" max="5" width="10" style="107" hidden="1" customWidth="1"/>
    <col min="6" max="6" width="11.33203125" style="107" customWidth="1"/>
    <col min="7" max="7" width="10.16015625" style="107" customWidth="1"/>
    <col min="8" max="8" width="9.33203125" style="107" customWidth="1"/>
    <col min="9" max="9" width="11" style="107" customWidth="1"/>
    <col min="10" max="16384" width="9.33203125" style="107" customWidth="1"/>
  </cols>
  <sheetData>
    <row r="1" spans="8:9" ht="12.75">
      <c r="H1" s="108" t="s">
        <v>101</v>
      </c>
      <c r="I1" s="108"/>
    </row>
    <row r="2" spans="1:9" ht="28.5" customHeight="1">
      <c r="A2" s="109" t="s">
        <v>102</v>
      </c>
      <c r="B2" s="110"/>
      <c r="C2" s="110"/>
      <c r="D2" s="110"/>
      <c r="E2" s="110"/>
      <c r="F2" s="110"/>
      <c r="G2" s="110"/>
      <c r="H2" s="110"/>
      <c r="I2" s="110"/>
    </row>
    <row r="3" spans="8:9" ht="12.75" customHeight="1" thickBot="1">
      <c r="H3" s="111" t="s">
        <v>103</v>
      </c>
      <c r="I3" s="111"/>
    </row>
    <row r="4" spans="1:9" ht="12.75" customHeight="1" thickBot="1">
      <c r="A4" s="112" t="s">
        <v>104</v>
      </c>
      <c r="B4" s="113"/>
      <c r="C4" s="114" t="s">
        <v>8</v>
      </c>
      <c r="D4" s="115"/>
      <c r="E4" s="116"/>
      <c r="F4" s="117" t="s">
        <v>105</v>
      </c>
      <c r="G4" s="118"/>
      <c r="H4" s="118"/>
      <c r="I4" s="119" t="s">
        <v>106</v>
      </c>
    </row>
    <row r="5" spans="1:9" ht="48.75" customHeight="1" thickBot="1">
      <c r="A5" s="120"/>
      <c r="B5" s="121"/>
      <c r="C5" s="122"/>
      <c r="D5" s="123" t="s">
        <v>107</v>
      </c>
      <c r="E5" s="124" t="s">
        <v>108</v>
      </c>
      <c r="F5" s="125" t="s">
        <v>109</v>
      </c>
      <c r="G5" s="126" t="s">
        <v>24</v>
      </c>
      <c r="H5" s="127" t="s">
        <v>110</v>
      </c>
      <c r="I5" s="128"/>
    </row>
    <row r="6" spans="1:10" ht="9" customHeight="1" thickBot="1">
      <c r="A6" s="129">
        <v>1</v>
      </c>
      <c r="B6" s="130">
        <v>2</v>
      </c>
      <c r="C6" s="129">
        <v>3</v>
      </c>
      <c r="D6" s="131">
        <v>3</v>
      </c>
      <c r="E6" s="132">
        <v>5</v>
      </c>
      <c r="F6" s="133">
        <v>3</v>
      </c>
      <c r="G6" s="134">
        <v>4</v>
      </c>
      <c r="H6" s="135">
        <v>5</v>
      </c>
      <c r="I6" s="133">
        <v>6</v>
      </c>
      <c r="J6" s="136"/>
    </row>
    <row r="7" spans="1:9" ht="13.5" customHeight="1">
      <c r="A7" s="137" t="s">
        <v>26</v>
      </c>
      <c r="B7" s="138" t="s">
        <v>111</v>
      </c>
      <c r="C7" s="139">
        <v>7.65</v>
      </c>
      <c r="D7" s="140">
        <v>1.1</v>
      </c>
      <c r="E7" s="141"/>
      <c r="F7" s="142">
        <v>51.14</v>
      </c>
      <c r="G7" s="143">
        <v>18.391</v>
      </c>
      <c r="H7" s="144">
        <f>H15+H24</f>
        <v>41.67977305946354</v>
      </c>
      <c r="I7" s="142">
        <f>H7</f>
        <v>41.67977305946354</v>
      </c>
    </row>
    <row r="8" spans="1:9" ht="12.75" customHeight="1" hidden="1">
      <c r="A8" s="145"/>
      <c r="B8" s="146" t="s">
        <v>112</v>
      </c>
      <c r="C8" s="147"/>
      <c r="D8" s="148"/>
      <c r="E8" s="149"/>
      <c r="F8" s="150">
        <v>0</v>
      </c>
      <c r="G8" s="151"/>
      <c r="H8" s="152"/>
      <c r="I8" s="150"/>
    </row>
    <row r="9" spans="1:9" ht="10.5" customHeight="1">
      <c r="A9" s="145"/>
      <c r="B9" s="146" t="s">
        <v>113</v>
      </c>
      <c r="C9" s="147"/>
      <c r="D9" s="148"/>
      <c r="E9" s="149"/>
      <c r="F9" s="150"/>
      <c r="G9" s="151"/>
      <c r="H9" s="152"/>
      <c r="I9" s="150"/>
    </row>
    <row r="10" spans="1:9" ht="12.75">
      <c r="A10" s="145"/>
      <c r="B10" s="146" t="s">
        <v>114</v>
      </c>
      <c r="C10" s="153"/>
      <c r="D10" s="154"/>
      <c r="E10" s="155"/>
      <c r="F10" s="156"/>
      <c r="G10" s="157"/>
      <c r="H10" s="158"/>
      <c r="I10" s="156"/>
    </row>
    <row r="11" spans="1:9" ht="12.75">
      <c r="A11" s="145"/>
      <c r="B11" s="146" t="s">
        <v>115</v>
      </c>
      <c r="C11" s="153"/>
      <c r="D11" s="154"/>
      <c r="E11" s="155"/>
      <c r="F11" s="156"/>
      <c r="G11" s="157"/>
      <c r="H11" s="158"/>
      <c r="I11" s="156"/>
    </row>
    <row r="12" spans="1:9" ht="12.75">
      <c r="A12" s="145"/>
      <c r="B12" s="146" t="s">
        <v>116</v>
      </c>
      <c r="C12" s="153"/>
      <c r="D12" s="136"/>
      <c r="E12" s="155"/>
      <c r="F12" s="156"/>
      <c r="G12" s="157"/>
      <c r="H12" s="158"/>
      <c r="I12" s="156"/>
    </row>
    <row r="13" spans="1:9" ht="12.75">
      <c r="A13" s="145"/>
      <c r="B13" s="146" t="s">
        <v>117</v>
      </c>
      <c r="C13" s="153"/>
      <c r="D13" s="154"/>
      <c r="E13" s="155"/>
      <c r="F13" s="156"/>
      <c r="G13" s="157"/>
      <c r="H13" s="158"/>
      <c r="I13" s="156"/>
    </row>
    <row r="14" spans="1:9" ht="0.75" customHeight="1">
      <c r="A14" s="145"/>
      <c r="B14" s="146" t="s">
        <v>118</v>
      </c>
      <c r="C14" s="153"/>
      <c r="D14" s="154"/>
      <c r="E14" s="155"/>
      <c r="F14" s="156"/>
      <c r="G14" s="157"/>
      <c r="H14" s="158"/>
      <c r="I14" s="156"/>
    </row>
    <row r="15" spans="1:9" ht="25.5" customHeight="1">
      <c r="A15" s="159" t="s">
        <v>30</v>
      </c>
      <c r="B15" s="160" t="s">
        <v>119</v>
      </c>
      <c r="C15" s="153"/>
      <c r="D15" s="154">
        <v>0.1</v>
      </c>
      <c r="E15" s="155"/>
      <c r="F15" s="161">
        <v>0.563</v>
      </c>
      <c r="G15" s="143">
        <v>0.202</v>
      </c>
      <c r="H15" s="162">
        <f>H24/98.9*1.1</f>
        <v>0.45847750365409895</v>
      </c>
      <c r="I15" s="163">
        <f>H15</f>
        <v>0.45847750365409895</v>
      </c>
    </row>
    <row r="16" spans="1:9" ht="0.75" customHeight="1">
      <c r="A16" s="145"/>
      <c r="B16" s="146" t="s">
        <v>112</v>
      </c>
      <c r="C16" s="147"/>
      <c r="D16" s="148"/>
      <c r="E16" s="149"/>
      <c r="F16" s="150"/>
      <c r="G16" s="151"/>
      <c r="H16" s="152"/>
      <c r="I16" s="150"/>
    </row>
    <row r="17" spans="1:9" ht="9.75" customHeight="1">
      <c r="A17" s="145"/>
      <c r="B17" s="146" t="s">
        <v>113</v>
      </c>
      <c r="C17" s="147"/>
      <c r="D17" s="148"/>
      <c r="E17" s="149"/>
      <c r="F17" s="150"/>
      <c r="G17" s="151"/>
      <c r="H17" s="152"/>
      <c r="I17" s="150"/>
    </row>
    <row r="18" spans="1:9" ht="14.25" customHeight="1">
      <c r="A18" s="145"/>
      <c r="B18" s="146" t="s">
        <v>114</v>
      </c>
      <c r="C18" s="153"/>
      <c r="D18" s="154"/>
      <c r="E18" s="155"/>
      <c r="F18" s="156"/>
      <c r="G18" s="157"/>
      <c r="H18" s="158"/>
      <c r="I18" s="156"/>
    </row>
    <row r="19" spans="1:9" ht="15" customHeight="1">
      <c r="A19" s="145"/>
      <c r="B19" s="146" t="s">
        <v>115</v>
      </c>
      <c r="C19" s="153"/>
      <c r="D19" s="154"/>
      <c r="E19" s="155"/>
      <c r="F19" s="156"/>
      <c r="G19" s="157"/>
      <c r="H19" s="158"/>
      <c r="I19" s="156"/>
    </row>
    <row r="20" spans="1:9" ht="12.75" customHeight="1">
      <c r="A20" s="145"/>
      <c r="B20" s="146" t="s">
        <v>116</v>
      </c>
      <c r="C20" s="153"/>
      <c r="D20" s="154"/>
      <c r="E20" s="155"/>
      <c r="F20" s="156"/>
      <c r="G20" s="157"/>
      <c r="H20" s="158"/>
      <c r="I20" s="156"/>
    </row>
    <row r="21" spans="1:9" ht="15" customHeight="1">
      <c r="A21" s="145"/>
      <c r="B21" s="146" t="s">
        <v>117</v>
      </c>
      <c r="C21" s="153"/>
      <c r="D21" s="154"/>
      <c r="E21" s="155"/>
      <c r="F21" s="156"/>
      <c r="G21" s="157"/>
      <c r="H21" s="158"/>
      <c r="I21" s="156"/>
    </row>
    <row r="22" spans="1:9" ht="13.5" customHeight="1" hidden="1">
      <c r="A22" s="145"/>
      <c r="B22" s="146" t="s">
        <v>118</v>
      </c>
      <c r="C22" s="153"/>
      <c r="D22" s="154"/>
      <c r="E22" s="155"/>
      <c r="F22" s="156"/>
      <c r="G22" s="157"/>
      <c r="H22" s="158"/>
      <c r="I22" s="156"/>
    </row>
    <row r="23" spans="1:9" ht="12.75">
      <c r="A23" s="164" t="s">
        <v>32</v>
      </c>
      <c r="B23" s="160" t="s">
        <v>120</v>
      </c>
      <c r="C23" s="165"/>
      <c r="D23" s="93">
        <f>D15/D7*100</f>
        <v>9.090909090909092</v>
      </c>
      <c r="E23" s="166"/>
      <c r="F23" s="167">
        <f>F15/F7</f>
        <v>0.01100899491591709</v>
      </c>
      <c r="G23" s="167">
        <f>G15/G7</f>
        <v>0.0109836332988962</v>
      </c>
      <c r="H23" s="168">
        <v>0.011</v>
      </c>
      <c r="I23" s="167">
        <f>H23</f>
        <v>0.011</v>
      </c>
    </row>
    <row r="24" spans="1:10" ht="24">
      <c r="A24" s="159" t="s">
        <v>34</v>
      </c>
      <c r="B24" s="169" t="s">
        <v>121</v>
      </c>
      <c r="C24" s="165" t="s">
        <v>122</v>
      </c>
      <c r="D24" s="93">
        <f>D7-D15</f>
        <v>1</v>
      </c>
      <c r="E24" s="170"/>
      <c r="F24" s="156">
        <v>1.506</v>
      </c>
      <c r="G24" s="143">
        <f>G7-G15</f>
        <v>18.188999999999997</v>
      </c>
      <c r="H24" s="162">
        <f>H43</f>
        <v>41.22129555580944</v>
      </c>
      <c r="I24" s="163">
        <f>H24</f>
        <v>41.22129555580944</v>
      </c>
      <c r="J24" s="171"/>
    </row>
    <row r="25" spans="1:9" ht="12.75">
      <c r="A25" s="172"/>
      <c r="B25" s="173" t="s">
        <v>123</v>
      </c>
      <c r="C25" s="174"/>
      <c r="D25" s="175"/>
      <c r="E25" s="176"/>
      <c r="F25" s="177"/>
      <c r="G25" s="178"/>
      <c r="H25" s="179"/>
      <c r="I25" s="177"/>
    </row>
    <row r="26" spans="1:9" ht="1.5" customHeight="1">
      <c r="A26" s="180"/>
      <c r="B26" s="181"/>
      <c r="C26" s="182"/>
      <c r="D26" s="183"/>
      <c r="E26" s="184"/>
      <c r="F26" s="185"/>
      <c r="G26" s="186"/>
      <c r="H26" s="187"/>
      <c r="I26" s="185"/>
    </row>
    <row r="27" spans="1:9" ht="12.75">
      <c r="A27" s="145"/>
      <c r="B27" s="146" t="s">
        <v>114</v>
      </c>
      <c r="C27" s="165"/>
      <c r="D27" s="188"/>
      <c r="E27" s="166"/>
      <c r="F27" s="156"/>
      <c r="G27" s="157"/>
      <c r="H27" s="158"/>
      <c r="I27" s="156"/>
    </row>
    <row r="28" spans="1:9" ht="12.75">
      <c r="A28" s="145"/>
      <c r="B28" s="146" t="s">
        <v>115</v>
      </c>
      <c r="C28" s="165"/>
      <c r="D28" s="188"/>
      <c r="E28" s="166"/>
      <c r="F28" s="156"/>
      <c r="G28" s="157"/>
      <c r="H28" s="158"/>
      <c r="I28" s="156"/>
    </row>
    <row r="29" spans="1:9" ht="12.75">
      <c r="A29" s="145"/>
      <c r="B29" s="146" t="s">
        <v>116</v>
      </c>
      <c r="C29" s="165"/>
      <c r="D29" s="188"/>
      <c r="E29" s="166"/>
      <c r="F29" s="156"/>
      <c r="G29" s="157"/>
      <c r="H29" s="158"/>
      <c r="I29" s="156"/>
    </row>
    <row r="30" spans="1:9" ht="12.75">
      <c r="A30" s="145"/>
      <c r="B30" s="146" t="s">
        <v>117</v>
      </c>
      <c r="C30" s="165"/>
      <c r="D30" s="188"/>
      <c r="E30" s="166"/>
      <c r="F30" s="156"/>
      <c r="G30" s="157"/>
      <c r="H30" s="158"/>
      <c r="I30" s="156"/>
    </row>
    <row r="31" spans="1:9" ht="12.75" customHeight="1" hidden="1">
      <c r="A31" s="145"/>
      <c r="B31" s="146" t="s">
        <v>118</v>
      </c>
      <c r="C31" s="165"/>
      <c r="D31" s="188"/>
      <c r="E31" s="166"/>
      <c r="F31" s="156"/>
      <c r="G31" s="157"/>
      <c r="H31" s="158"/>
      <c r="I31" s="156"/>
    </row>
    <row r="32" spans="1:9" ht="12" customHeight="1">
      <c r="A32" s="159" t="s">
        <v>36</v>
      </c>
      <c r="B32" s="189" t="s">
        <v>124</v>
      </c>
      <c r="C32" s="165"/>
      <c r="D32" s="188"/>
      <c r="E32" s="166"/>
      <c r="F32" s="156"/>
      <c r="G32" s="157"/>
      <c r="H32" s="158"/>
      <c r="I32" s="163"/>
    </row>
    <row r="33" spans="1:9" ht="12.75" customHeight="1" hidden="1">
      <c r="A33" s="145"/>
      <c r="B33" s="146" t="s">
        <v>112</v>
      </c>
      <c r="C33" s="147"/>
      <c r="D33" s="148"/>
      <c r="E33" s="149"/>
      <c r="F33" s="150"/>
      <c r="G33" s="151"/>
      <c r="H33" s="152"/>
      <c r="I33" s="150"/>
    </row>
    <row r="34" spans="1:9" ht="9.75" customHeight="1">
      <c r="A34" s="145"/>
      <c r="B34" s="146" t="s">
        <v>113</v>
      </c>
      <c r="C34" s="147"/>
      <c r="D34" s="148"/>
      <c r="E34" s="149"/>
      <c r="F34" s="150"/>
      <c r="G34" s="151"/>
      <c r="H34" s="152"/>
      <c r="I34" s="150"/>
    </row>
    <row r="35" spans="1:9" ht="12.75">
      <c r="A35" s="145"/>
      <c r="B35" s="146" t="s">
        <v>114</v>
      </c>
      <c r="C35" s="165"/>
      <c r="D35" s="188"/>
      <c r="E35" s="166"/>
      <c r="F35" s="156"/>
      <c r="G35" s="157"/>
      <c r="H35" s="158"/>
      <c r="I35" s="156"/>
    </row>
    <row r="36" spans="1:9" ht="12.75">
      <c r="A36" s="145"/>
      <c r="B36" s="146" t="s">
        <v>115</v>
      </c>
      <c r="C36" s="165"/>
      <c r="D36" s="188"/>
      <c r="E36" s="166"/>
      <c r="F36" s="156"/>
      <c r="G36" s="157"/>
      <c r="H36" s="158"/>
      <c r="I36" s="156"/>
    </row>
    <row r="37" spans="1:9" ht="12.75">
      <c r="A37" s="145"/>
      <c r="B37" s="146" t="s">
        <v>116</v>
      </c>
      <c r="C37" s="165"/>
      <c r="D37" s="188"/>
      <c r="E37" s="166"/>
      <c r="F37" s="156"/>
      <c r="G37" s="157"/>
      <c r="H37" s="158"/>
      <c r="I37" s="156"/>
    </row>
    <row r="38" spans="1:9" ht="12.75">
      <c r="A38" s="145"/>
      <c r="B38" s="146" t="s">
        <v>117</v>
      </c>
      <c r="C38" s="165"/>
      <c r="D38" s="188"/>
      <c r="E38" s="166"/>
      <c r="F38" s="156"/>
      <c r="G38" s="157"/>
      <c r="H38" s="158"/>
      <c r="I38" s="156"/>
    </row>
    <row r="39" spans="1:9" ht="0.75" customHeight="1" hidden="1">
      <c r="A39" s="145"/>
      <c r="B39" s="146" t="s">
        <v>118</v>
      </c>
      <c r="C39" s="165"/>
      <c r="D39" s="188"/>
      <c r="E39" s="166"/>
      <c r="F39" s="156"/>
      <c r="G39" s="157"/>
      <c r="H39" s="158"/>
      <c r="I39" s="156"/>
    </row>
    <row r="40" spans="1:9" ht="12.75">
      <c r="A40" s="145"/>
      <c r="B40" s="190" t="s">
        <v>113</v>
      </c>
      <c r="C40" s="165"/>
      <c r="D40" s="188"/>
      <c r="E40" s="166"/>
      <c r="F40" s="156"/>
      <c r="G40" s="157"/>
      <c r="H40" s="158"/>
      <c r="I40" s="156"/>
    </row>
    <row r="41" spans="1:9" ht="12.75">
      <c r="A41" s="145"/>
      <c r="B41" s="190" t="s">
        <v>125</v>
      </c>
      <c r="C41" s="165"/>
      <c r="D41" s="188"/>
      <c r="E41" s="166"/>
      <c r="F41" s="156"/>
      <c r="G41" s="157"/>
      <c r="H41" s="158"/>
      <c r="I41" s="156"/>
    </row>
    <row r="42" spans="1:9" ht="12.75">
      <c r="A42" s="145"/>
      <c r="B42" s="190" t="s">
        <v>126</v>
      </c>
      <c r="C42" s="165"/>
      <c r="D42" s="188"/>
      <c r="E42" s="166"/>
      <c r="F42" s="156"/>
      <c r="G42" s="157"/>
      <c r="H42" s="158"/>
      <c r="I42" s="156"/>
    </row>
    <row r="43" spans="1:9" ht="24">
      <c r="A43" s="159" t="s">
        <v>38</v>
      </c>
      <c r="B43" s="169" t="s">
        <v>127</v>
      </c>
      <c r="C43" s="191" t="s">
        <v>122</v>
      </c>
      <c r="D43" s="192">
        <f>D24+D32</f>
        <v>1</v>
      </c>
      <c r="E43" s="193">
        <f>E24+E32</f>
        <v>0</v>
      </c>
      <c r="F43" s="194">
        <f>F51+F70</f>
        <v>50.577000000000005</v>
      </c>
      <c r="G43" s="195">
        <f>G24+G32</f>
        <v>18.188999999999997</v>
      </c>
      <c r="H43" s="196">
        <f>H51+H70</f>
        <v>41.22129555580944</v>
      </c>
      <c r="I43" s="194">
        <f>I24+I32</f>
        <v>41.22129555580944</v>
      </c>
    </row>
    <row r="44" spans="1:9" ht="12.75" customHeight="1" hidden="1">
      <c r="A44" s="145"/>
      <c r="B44" s="146" t="s">
        <v>112</v>
      </c>
      <c r="C44" s="147"/>
      <c r="D44" s="148"/>
      <c r="E44" s="149"/>
      <c r="F44" s="150"/>
      <c r="G44" s="151"/>
      <c r="H44" s="152"/>
      <c r="I44" s="150"/>
    </row>
    <row r="45" spans="1:9" ht="10.5" customHeight="1">
      <c r="A45" s="145"/>
      <c r="B45" s="146" t="s">
        <v>113</v>
      </c>
      <c r="C45" s="147"/>
      <c r="D45" s="148"/>
      <c r="E45" s="149"/>
      <c r="F45" s="150"/>
      <c r="G45" s="151"/>
      <c r="H45" s="152"/>
      <c r="I45" s="150"/>
    </row>
    <row r="46" spans="1:9" ht="12.75">
      <c r="A46" s="159"/>
      <c r="B46" s="146" t="s">
        <v>114</v>
      </c>
      <c r="C46" s="191"/>
      <c r="D46" s="197"/>
      <c r="E46" s="198"/>
      <c r="F46" s="156"/>
      <c r="G46" s="157"/>
      <c r="H46" s="158"/>
      <c r="I46" s="156"/>
    </row>
    <row r="47" spans="1:9" ht="12.75">
      <c r="A47" s="159"/>
      <c r="B47" s="146" t="s">
        <v>115</v>
      </c>
      <c r="C47" s="191"/>
      <c r="D47" s="197"/>
      <c r="E47" s="198"/>
      <c r="F47" s="156"/>
      <c r="G47" s="157"/>
      <c r="H47" s="158"/>
      <c r="I47" s="156"/>
    </row>
    <row r="48" spans="1:9" ht="12.75">
      <c r="A48" s="159"/>
      <c r="B48" s="146" t="s">
        <v>116</v>
      </c>
      <c r="C48" s="191"/>
      <c r="D48" s="197"/>
      <c r="E48" s="198"/>
      <c r="F48" s="156"/>
      <c r="G48" s="157"/>
      <c r="H48" s="158"/>
      <c r="I48" s="156"/>
    </row>
    <row r="49" spans="1:9" ht="12.75">
      <c r="A49" s="159"/>
      <c r="B49" s="146" t="s">
        <v>117</v>
      </c>
      <c r="C49" s="191"/>
      <c r="D49" s="197"/>
      <c r="E49" s="198"/>
      <c r="F49" s="156"/>
      <c r="G49" s="157"/>
      <c r="H49" s="158"/>
      <c r="I49" s="156"/>
    </row>
    <row r="50" spans="1:9" ht="12.75" customHeight="1" hidden="1">
      <c r="A50" s="159"/>
      <c r="B50" s="146" t="s">
        <v>118</v>
      </c>
      <c r="C50" s="191"/>
      <c r="D50" s="197"/>
      <c r="E50" s="198"/>
      <c r="F50" s="156"/>
      <c r="G50" s="157"/>
      <c r="H50" s="158"/>
      <c r="I50" s="156"/>
    </row>
    <row r="51" spans="1:9" ht="12.75" customHeight="1">
      <c r="A51" s="159" t="s">
        <v>41</v>
      </c>
      <c r="B51" s="160" t="s">
        <v>128</v>
      </c>
      <c r="C51" s="153"/>
      <c r="D51" s="154">
        <v>0.1</v>
      </c>
      <c r="E51" s="155"/>
      <c r="F51" s="156">
        <v>6.307</v>
      </c>
      <c r="G51" s="143">
        <v>1.59</v>
      </c>
      <c r="H51" s="162">
        <f>H70/87.53*12.47</f>
        <v>5.140295555809438</v>
      </c>
      <c r="I51" s="163">
        <f>I43*I62</f>
        <v>5.140334758299032</v>
      </c>
    </row>
    <row r="52" spans="1:9" ht="0.75" customHeight="1">
      <c r="A52" s="145"/>
      <c r="B52" s="146" t="s">
        <v>112</v>
      </c>
      <c r="C52" s="147"/>
      <c r="D52" s="148"/>
      <c r="E52" s="149"/>
      <c r="F52" s="150"/>
      <c r="G52" s="151"/>
      <c r="H52" s="152"/>
      <c r="I52" s="150"/>
    </row>
    <row r="53" spans="1:9" ht="11.25" customHeight="1">
      <c r="A53" s="145"/>
      <c r="B53" s="146" t="s">
        <v>113</v>
      </c>
      <c r="C53" s="147"/>
      <c r="D53" s="148"/>
      <c r="E53" s="149"/>
      <c r="F53" s="150"/>
      <c r="G53" s="151"/>
      <c r="H53" s="152"/>
      <c r="I53" s="150"/>
    </row>
    <row r="54" spans="1:9" ht="12.75">
      <c r="A54" s="145"/>
      <c r="B54" s="146" t="s">
        <v>114</v>
      </c>
      <c r="C54" s="153"/>
      <c r="D54" s="154"/>
      <c r="E54" s="155"/>
      <c r="F54" s="156"/>
      <c r="G54" s="157"/>
      <c r="H54" s="158"/>
      <c r="I54" s="156"/>
    </row>
    <row r="55" spans="1:9" ht="12.75">
      <c r="A55" s="145"/>
      <c r="B55" s="146" t="s">
        <v>115</v>
      </c>
      <c r="C55" s="153"/>
      <c r="D55" s="154"/>
      <c r="E55" s="155"/>
      <c r="F55" s="156"/>
      <c r="G55" s="157"/>
      <c r="H55" s="158"/>
      <c r="I55" s="156"/>
    </row>
    <row r="56" spans="1:9" ht="12.75">
      <c r="A56" s="145"/>
      <c r="B56" s="146" t="s">
        <v>116</v>
      </c>
      <c r="C56" s="153"/>
      <c r="D56" s="154"/>
      <c r="E56" s="155"/>
      <c r="F56" s="156"/>
      <c r="G56" s="157"/>
      <c r="H56" s="158"/>
      <c r="I56" s="156"/>
    </row>
    <row r="57" spans="1:9" ht="13.5" customHeight="1">
      <c r="A57" s="145"/>
      <c r="B57" s="146" t="s">
        <v>117</v>
      </c>
      <c r="C57" s="153"/>
      <c r="D57" s="154"/>
      <c r="E57" s="155"/>
      <c r="F57" s="156"/>
      <c r="G57" s="157"/>
      <c r="H57" s="158"/>
      <c r="I57" s="156"/>
    </row>
    <row r="58" spans="1:9" ht="12.75" customHeight="1" hidden="1">
      <c r="A58" s="145"/>
      <c r="B58" s="146" t="s">
        <v>118</v>
      </c>
      <c r="C58" s="153"/>
      <c r="D58" s="154"/>
      <c r="E58" s="155"/>
      <c r="F58" s="156"/>
      <c r="G58" s="157"/>
      <c r="H58" s="158"/>
      <c r="I58" s="156"/>
    </row>
    <row r="59" spans="1:9" ht="12.75">
      <c r="A59" s="145"/>
      <c r="B59" s="199" t="s">
        <v>113</v>
      </c>
      <c r="C59" s="200"/>
      <c r="D59" s="54"/>
      <c r="E59" s="201"/>
      <c r="F59" s="156"/>
      <c r="G59" s="157"/>
      <c r="H59" s="158"/>
      <c r="I59" s="156"/>
    </row>
    <row r="60" spans="1:9" ht="11.25" customHeight="1">
      <c r="A60" s="145" t="s">
        <v>129</v>
      </c>
      <c r="B60" s="190" t="s">
        <v>130</v>
      </c>
      <c r="C60" s="202"/>
      <c r="D60" s="203"/>
      <c r="E60" s="204"/>
      <c r="F60" s="156"/>
      <c r="G60" s="157"/>
      <c r="H60" s="158"/>
      <c r="I60" s="156"/>
    </row>
    <row r="61" spans="1:9" ht="14.25" customHeight="1">
      <c r="A61" s="145" t="s">
        <v>131</v>
      </c>
      <c r="B61" s="190" t="s">
        <v>132</v>
      </c>
      <c r="C61" s="202"/>
      <c r="D61" s="203"/>
      <c r="E61" s="204"/>
      <c r="F61" s="156"/>
      <c r="G61" s="157"/>
      <c r="H61" s="158"/>
      <c r="I61" s="156"/>
    </row>
    <row r="62" spans="1:11" ht="13.5" customHeight="1">
      <c r="A62" s="205" t="s">
        <v>43</v>
      </c>
      <c r="B62" s="206" t="s">
        <v>133</v>
      </c>
      <c r="C62" s="207"/>
      <c r="D62" s="208">
        <f>D51/D43</f>
        <v>0.1</v>
      </c>
      <c r="E62" s="209" t="e">
        <f>E51/E43</f>
        <v>#DIV/0!</v>
      </c>
      <c r="F62" s="210">
        <f>F51/F43</f>
        <v>0.12470095102516954</v>
      </c>
      <c r="G62" s="211">
        <f>G51/G43</f>
        <v>0.08741547088899887</v>
      </c>
      <c r="H62" s="212">
        <f>F62</f>
        <v>0.12470095102516954</v>
      </c>
      <c r="I62" s="213">
        <f>F62</f>
        <v>0.12470095102516954</v>
      </c>
      <c r="K62" s="214"/>
    </row>
    <row r="63" spans="1:9" ht="0.75" customHeight="1">
      <c r="A63" s="172"/>
      <c r="B63" s="173" t="s">
        <v>134</v>
      </c>
      <c r="C63" s="174"/>
      <c r="D63" s="175"/>
      <c r="E63" s="176"/>
      <c r="F63" s="177"/>
      <c r="G63" s="215"/>
      <c r="H63" s="179"/>
      <c r="I63" s="177"/>
    </row>
    <row r="64" spans="1:9" ht="1.5" customHeight="1" hidden="1">
      <c r="A64" s="180"/>
      <c r="B64" s="181"/>
      <c r="C64" s="182"/>
      <c r="D64" s="183"/>
      <c r="E64" s="184"/>
      <c r="F64" s="185"/>
      <c r="G64" s="216"/>
      <c r="H64" s="187"/>
      <c r="I64" s="185"/>
    </row>
    <row r="65" spans="1:9" ht="12.75">
      <c r="A65" s="217"/>
      <c r="B65" s="218" t="s">
        <v>114</v>
      </c>
      <c r="C65" s="219"/>
      <c r="D65" s="220"/>
      <c r="E65" s="221"/>
      <c r="F65" s="222"/>
      <c r="G65" s="223"/>
      <c r="H65" s="224"/>
      <c r="I65" s="222"/>
    </row>
    <row r="66" spans="1:9" ht="12.75">
      <c r="A66" s="145"/>
      <c r="B66" s="146" t="s">
        <v>115</v>
      </c>
      <c r="C66" s="225"/>
      <c r="D66" s="226"/>
      <c r="E66" s="227"/>
      <c r="F66" s="156"/>
      <c r="G66" s="228"/>
      <c r="H66" s="158"/>
      <c r="I66" s="156"/>
    </row>
    <row r="67" spans="1:9" ht="12.75">
      <c r="A67" s="145"/>
      <c r="B67" s="146" t="s">
        <v>116</v>
      </c>
      <c r="C67" s="225"/>
      <c r="D67" s="226"/>
      <c r="E67" s="227"/>
      <c r="F67" s="156"/>
      <c r="G67" s="228"/>
      <c r="H67" s="158"/>
      <c r="I67" s="156"/>
    </row>
    <row r="68" spans="1:9" ht="12.75">
      <c r="A68" s="145"/>
      <c r="B68" s="146" t="s">
        <v>117</v>
      </c>
      <c r="C68" s="225"/>
      <c r="D68" s="226"/>
      <c r="E68" s="227"/>
      <c r="F68" s="156"/>
      <c r="G68" s="228"/>
      <c r="H68" s="158"/>
      <c r="I68" s="156"/>
    </row>
    <row r="69" spans="1:9" ht="12.75" hidden="1">
      <c r="A69" s="145"/>
      <c r="B69" s="146" t="s">
        <v>118</v>
      </c>
      <c r="C69" s="225"/>
      <c r="D69" s="226"/>
      <c r="E69" s="227"/>
      <c r="F69" s="156"/>
      <c r="G69" s="228"/>
      <c r="H69" s="158"/>
      <c r="I69" s="156"/>
    </row>
    <row r="70" spans="1:9" ht="24" customHeight="1">
      <c r="A70" s="159" t="s">
        <v>50</v>
      </c>
      <c r="B70" s="169" t="s">
        <v>135</v>
      </c>
      <c r="C70" s="229" t="s">
        <v>122</v>
      </c>
      <c r="D70" s="230">
        <f>D43-D51</f>
        <v>0.9</v>
      </c>
      <c r="E70" s="231"/>
      <c r="F70" s="232">
        <v>44.27</v>
      </c>
      <c r="G70" s="195">
        <f>G43-G51</f>
        <v>16.598999999999997</v>
      </c>
      <c r="H70" s="233">
        <v>36.081</v>
      </c>
      <c r="I70" s="232">
        <f>I43-I51</f>
        <v>36.08096079751041</v>
      </c>
    </row>
    <row r="71" spans="1:9" ht="12.75" hidden="1">
      <c r="A71" s="234"/>
      <c r="B71" s="146" t="s">
        <v>136</v>
      </c>
      <c r="C71" s="200"/>
      <c r="D71" s="54"/>
      <c r="E71" s="201"/>
      <c r="F71" s="156"/>
      <c r="G71" s="228"/>
      <c r="H71" s="158"/>
      <c r="I71" s="156"/>
    </row>
    <row r="72" spans="1:9" ht="18" customHeight="1">
      <c r="A72" s="234"/>
      <c r="B72" s="146" t="s">
        <v>113</v>
      </c>
      <c r="C72" s="200"/>
      <c r="D72" s="143"/>
      <c r="E72" s="201"/>
      <c r="F72" s="163"/>
      <c r="G72" s="143"/>
      <c r="H72" s="235"/>
      <c r="I72" s="163"/>
    </row>
    <row r="73" spans="1:9" ht="12.75">
      <c r="A73" s="234"/>
      <c r="B73" s="146" t="s">
        <v>114</v>
      </c>
      <c r="C73" s="200"/>
      <c r="D73" s="54"/>
      <c r="E73" s="201"/>
      <c r="F73" s="156"/>
      <c r="G73" s="228"/>
      <c r="H73" s="158"/>
      <c r="I73" s="156"/>
    </row>
    <row r="74" spans="1:9" ht="12.75">
      <c r="A74" s="234"/>
      <c r="B74" s="146" t="s">
        <v>115</v>
      </c>
      <c r="C74" s="200"/>
      <c r="D74" s="54"/>
      <c r="E74" s="201"/>
      <c r="F74" s="156"/>
      <c r="G74" s="228"/>
      <c r="H74" s="158"/>
      <c r="I74" s="156"/>
    </row>
    <row r="75" spans="1:9" ht="12.75">
      <c r="A75" s="234"/>
      <c r="B75" s="146" t="s">
        <v>116</v>
      </c>
      <c r="C75" s="200"/>
      <c r="D75" s="54"/>
      <c r="E75" s="201"/>
      <c r="F75" s="156"/>
      <c r="G75" s="228"/>
      <c r="H75" s="158"/>
      <c r="I75" s="156"/>
    </row>
    <row r="76" spans="1:9" ht="13.5" customHeight="1" thickBot="1">
      <c r="A76" s="236"/>
      <c r="B76" s="237" t="s">
        <v>117</v>
      </c>
      <c r="C76" s="238"/>
      <c r="D76" s="239"/>
      <c r="E76" s="240"/>
      <c r="F76" s="241"/>
      <c r="G76" s="242"/>
      <c r="H76" s="243"/>
      <c r="I76" s="241"/>
    </row>
    <row r="77" spans="1:9" ht="12.75" hidden="1">
      <c r="A77" s="244"/>
      <c r="B77" s="245" t="s">
        <v>118</v>
      </c>
      <c r="C77" s="244"/>
      <c r="D77" s="244"/>
      <c r="E77" s="244"/>
      <c r="F77" s="244"/>
      <c r="G77" s="244"/>
      <c r="H77" s="244"/>
      <c r="I77" s="244"/>
    </row>
    <row r="78" spans="1:9" ht="5.25" customHeight="1">
      <c r="A78" s="136"/>
      <c r="B78" s="246"/>
      <c r="C78" s="136"/>
      <c r="D78" s="136"/>
      <c r="E78" s="136"/>
      <c r="F78" s="136"/>
      <c r="G78" s="136"/>
      <c r="H78" s="136"/>
      <c r="I78" s="247"/>
    </row>
    <row r="79" spans="1:9" ht="6" customHeight="1">
      <c r="A79" s="136"/>
      <c r="B79" s="136"/>
      <c r="C79" s="136"/>
      <c r="D79" s="136"/>
      <c r="E79" s="136"/>
      <c r="F79" s="136"/>
      <c r="G79" s="136"/>
      <c r="H79" s="136"/>
      <c r="I79" s="136"/>
    </row>
    <row r="80" spans="1:9" ht="12.75" hidden="1">
      <c r="A80" s="136"/>
      <c r="B80" s="95" t="s">
        <v>96</v>
      </c>
      <c r="C80" s="95"/>
      <c r="D80" s="95"/>
      <c r="E80" s="95" t="s">
        <v>97</v>
      </c>
      <c r="F80" s="95" t="s">
        <v>98</v>
      </c>
      <c r="G80" s="95"/>
      <c r="H80" s="136"/>
      <c r="I80" s="136"/>
    </row>
    <row r="81" spans="1:9" ht="12.75" hidden="1">
      <c r="A81" s="136"/>
      <c r="B81" s="248"/>
      <c r="C81" s="248"/>
      <c r="D81" s="248"/>
      <c r="E81" s="248"/>
      <c r="F81" s="248"/>
      <c r="G81" s="248"/>
      <c r="H81" s="136"/>
      <c r="I81" s="136"/>
    </row>
    <row r="82" spans="1:9" ht="12.75" hidden="1">
      <c r="A82" s="136"/>
      <c r="B82" s="95" t="s">
        <v>99</v>
      </c>
      <c r="C82" s="95"/>
      <c r="D82" s="95"/>
      <c r="E82" s="95" t="s">
        <v>97</v>
      </c>
      <c r="F82" s="95" t="s">
        <v>98</v>
      </c>
      <c r="G82" s="95"/>
      <c r="H82" s="136"/>
      <c r="I82" s="136"/>
    </row>
    <row r="83" spans="1:9" ht="12.75">
      <c r="A83" s="136"/>
      <c r="B83" s="249"/>
      <c r="C83" s="136"/>
      <c r="D83" s="136"/>
      <c r="E83" s="136"/>
      <c r="F83" s="136"/>
      <c r="G83" s="136"/>
      <c r="H83" s="136"/>
      <c r="I83" s="136"/>
    </row>
    <row r="84" spans="1:9" ht="12.75">
      <c r="A84" s="136"/>
      <c r="B84" s="136"/>
      <c r="C84" s="136"/>
      <c r="D84" s="136"/>
      <c r="E84" s="136"/>
      <c r="F84" s="136"/>
      <c r="G84" s="136"/>
      <c r="H84" s="136"/>
      <c r="I84" s="136"/>
    </row>
    <row r="85" spans="1:9" ht="12.75">
      <c r="A85" s="136"/>
      <c r="B85" s="136"/>
      <c r="C85" s="136"/>
      <c r="D85" s="136"/>
      <c r="E85" s="136"/>
      <c r="F85" s="136"/>
      <c r="G85" s="136"/>
      <c r="H85" s="136"/>
      <c r="I85" s="136"/>
    </row>
    <row r="86" spans="1:9" ht="12.75">
      <c r="A86" s="136"/>
      <c r="B86" s="136"/>
      <c r="C86" s="136"/>
      <c r="D86" s="136"/>
      <c r="E86" s="136"/>
      <c r="F86" s="136"/>
      <c r="G86" s="136"/>
      <c r="H86" s="136"/>
      <c r="I86" s="136"/>
    </row>
    <row r="87" spans="1:9" ht="12.75">
      <c r="A87" s="136"/>
      <c r="B87" s="136"/>
      <c r="C87" s="136"/>
      <c r="D87" s="136"/>
      <c r="E87" s="136"/>
      <c r="F87" s="136"/>
      <c r="G87" s="136"/>
      <c r="H87" s="136"/>
      <c r="I87" s="136"/>
    </row>
    <row r="88" spans="1:9" ht="12.75">
      <c r="A88" s="136"/>
      <c r="B88" s="136"/>
      <c r="C88" s="136"/>
      <c r="D88" s="136"/>
      <c r="E88" s="136"/>
      <c r="F88" s="136"/>
      <c r="G88" s="136"/>
      <c r="H88" s="136"/>
      <c r="I88" s="136"/>
    </row>
  </sheetData>
  <mergeCells count="27">
    <mergeCell ref="B81:G81"/>
    <mergeCell ref="I25:I2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E25:E26"/>
    <mergeCell ref="F25:F26"/>
    <mergeCell ref="G25:G26"/>
    <mergeCell ref="H25:H26"/>
    <mergeCell ref="A25:A26"/>
    <mergeCell ref="B25:B26"/>
    <mergeCell ref="C25:C26"/>
    <mergeCell ref="D25:D26"/>
    <mergeCell ref="H1:I1"/>
    <mergeCell ref="A2:I2"/>
    <mergeCell ref="H3:I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2010-12-09T07:33:05Z</dcterms:created>
  <dcterms:modified xsi:type="dcterms:W3CDTF">2010-12-09T07:33:55Z</dcterms:modified>
  <cp:category/>
  <cp:version/>
  <cp:contentType/>
  <cp:contentStatus/>
</cp:coreProperties>
</file>