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<sst xmlns="http://schemas.openxmlformats.org/spreadsheetml/2006/main" count="182" uniqueCount="122">
  <si>
    <t>Калькуляция расходов, связанных с производством, передачей  и сбытом тепловой энергии,</t>
  </si>
  <si>
    <t>Филиала ЗАО Фирма "Август" "ВЗСП"  (Вурнарский р-н) на 2010 год</t>
  </si>
  <si>
    <t xml:space="preserve">№№ п.п. </t>
  </si>
  <si>
    <t xml:space="preserve">Калькуляционные статьи затрат    </t>
  </si>
  <si>
    <t>администрация</t>
  </si>
  <si>
    <t>Расчет  Госслужбы</t>
  </si>
  <si>
    <t xml:space="preserve"> 2008 год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</si>
  <si>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</si>
  <si>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</si>
  <si>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</si>
  <si>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</si>
  <si>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</si>
  <si>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</si>
  <si>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Факт 1 квартала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</si>
  <si>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</si>
  <si>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</si>
  <si>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</si>
  <si>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</si>
  <si>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</si>
  <si>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</si>
  <si>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</si>
  <si>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</si>
  <si>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</si>
  <si>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</si>
  <si>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</si>
  <si>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</si>
  <si>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</si>
  <si>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</si>
  <si>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</si>
  <si>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</si>
  <si>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</si>
  <si>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</si>
  <si>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</si>
  <si>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</si>
  <si>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</si>
  <si>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</si>
  <si>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</si>
  <si>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</si>
  <si>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</si>
  <si>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</si>
  <si>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</si>
  <si>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</si>
  <si>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</si>
  <si>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</si>
  <si>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</si>
  <si>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</si>
  <si>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</si>
  <si>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</si>
  <si>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</si>
  <si>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</si>
  <si>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</si>
  <si>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</si>
  <si>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</si>
  <si>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</si>
  <si>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</si>
  <si>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</si>
  <si>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</si>
  <si>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</si>
  <si>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</si>
  <si>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</si>
  <si>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</si>
  <si>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</si>
  <si>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</si>
  <si>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</si>
  <si>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</si>
  <si>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</si>
  <si>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</si>
  <si>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</si>
  <si>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</si>
  <si>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</si>
  <si>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</si>
  <si>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</si>
  <si>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</si>
  <si>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</si>
  <si>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</si>
  <si>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</si>
  <si>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тариф,( без НДС) руб./Гкал.</t>
  </si>
  <si>
    <t>21.</t>
  </si>
  <si>
    <t>НВВ расчетная</t>
  </si>
  <si>
    <t>22.</t>
  </si>
  <si>
    <t>Средняя заработная плата производственных рабочих</t>
  </si>
  <si>
    <t>Руководитель организации</t>
  </si>
  <si>
    <t>подпись</t>
  </si>
  <si>
    <t>Ф.И.О.</t>
  </si>
  <si>
    <t>Ответственный исполнитель</t>
  </si>
  <si>
    <t>Таблица № 2</t>
  </si>
  <si>
    <t>Расчет полезного отпуска тепловой энергии  теплоснабжающей организации</t>
  </si>
  <si>
    <t>расчет делают энергетики</t>
  </si>
  <si>
    <t>тыс.Гкал</t>
  </si>
  <si>
    <t>№№ п/п</t>
  </si>
  <si>
    <t>Базовый период - 2009 год</t>
  </si>
  <si>
    <t>Период регулирования - 2010 год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</si>
  <si>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</si>
  <si>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</si>
  <si>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</si>
  <si>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</si>
  <si>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</si>
  <si>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</si>
  <si>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</si>
  <si>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</si>
  <si>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</si>
  <si>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</si>
  <si>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</si>
  <si>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</si>
  <si>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</si>
  <si>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</si>
  <si>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</si>
  <si>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</si>
  <si>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</si>
  <si>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</si>
  <si>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</si>
  <si>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</si>
  <si>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</si>
  <si>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</si>
  <si>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</si>
  <si>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</si>
  <si>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</si>
  <si>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</si>
  <si>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</si>
  <si>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Всего, в том числе:</t>
  </si>
  <si>
    <t>Полезный   отпуск  теплоэнергии  (стр.6-стр.7)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</si>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</sst>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</numFmts>
  <fonts count="61">
    <font>
      <sz val="10"/>
      <name val="Times New Roman"/>
      <family val="0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.5"/>
      <name val="Arial Cyr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name val="Arial Cyr"/>
      <family val="0"/>
    </font>
    <font>
      <b/>
      <sz val="9"/>
      <name val="Arial Cyr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42" applyFont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8" fillId="0" borderId="12" xfId="0" applyFont="1" applyBorder="1" applyAlignment="1">
      <alignment vertical="top" wrapText="1"/>
    </xf>
    <xf numFmtId="0" fontId="15" fillId="0" borderId="12" xfId="0" applyFont="1" applyBorder="1" applyAlignment="1">
      <alignment/>
    </xf>
    <xf numFmtId="0" fontId="19" fillId="0" borderId="12" xfId="0" applyFont="1" applyBorder="1" applyAlignment="1">
      <alignment/>
    </xf>
    <xf numFmtId="9" fontId="15" fillId="0" borderId="12" xfId="0" applyNumberFormat="1" applyFont="1" applyBorder="1" applyAlignment="1">
      <alignment/>
    </xf>
    <xf numFmtId="0" fontId="15" fillId="33" borderId="12" xfId="0" applyFont="1" applyFill="1" applyBorder="1" applyAlignment="1">
      <alignment horizontal="center"/>
    </xf>
    <xf numFmtId="9" fontId="15" fillId="33" borderId="12" xfId="56" applyFont="1" applyFill="1" applyBorder="1" applyAlignment="1">
      <alignment/>
    </xf>
    <xf numFmtId="2" fontId="19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49" fontId="18" fillId="0" borderId="12" xfId="0" applyNumberFormat="1" applyFont="1" applyBorder="1" applyAlignment="1">
      <alignment vertical="top" wrapText="1"/>
    </xf>
    <xf numFmtId="49" fontId="17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vertical="top" wrapText="1"/>
    </xf>
    <xf numFmtId="16" fontId="17" fillId="0" borderId="12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0" fontId="15" fillId="33" borderId="12" xfId="0" applyFont="1" applyFill="1" applyBorder="1" applyAlignment="1">
      <alignment/>
    </xf>
    <xf numFmtId="49" fontId="21" fillId="0" borderId="12" xfId="0" applyNumberFormat="1" applyFont="1" applyBorder="1" applyAlignment="1">
      <alignment vertical="top" wrapText="1"/>
    </xf>
    <xf numFmtId="2" fontId="22" fillId="33" borderId="12" xfId="0" applyNumberFormat="1" applyFont="1" applyFill="1" applyBorder="1" applyAlignment="1">
      <alignment/>
    </xf>
    <xf numFmtId="165" fontId="19" fillId="0" borderId="12" xfId="0" applyNumberFormat="1" applyFont="1" applyBorder="1" applyAlignment="1">
      <alignment/>
    </xf>
    <xf numFmtId="2" fontId="23" fillId="33" borderId="12" xfId="0" applyNumberFormat="1" applyFont="1" applyFill="1" applyBorder="1" applyAlignment="1">
      <alignment/>
    </xf>
    <xf numFmtId="2" fontId="15" fillId="33" borderId="12" xfId="0" applyNumberFormat="1" applyFont="1" applyFill="1" applyBorder="1" applyAlignment="1">
      <alignment/>
    </xf>
    <xf numFmtId="166" fontId="19" fillId="0" borderId="12" xfId="56" applyNumberFormat="1" applyFont="1" applyBorder="1" applyAlignment="1">
      <alignment/>
    </xf>
    <xf numFmtId="2" fontId="19" fillId="33" borderId="12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top" wrapText="1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center" wrapText="1"/>
    </xf>
    <xf numFmtId="164" fontId="26" fillId="0" borderId="12" xfId="0" applyNumberFormat="1" applyFont="1" applyBorder="1" applyAlignment="1">
      <alignment horizontal="right" wrapText="1"/>
    </xf>
    <xf numFmtId="167" fontId="26" fillId="0" borderId="12" xfId="0" applyNumberFormat="1" applyFont="1" applyBorder="1" applyAlignment="1">
      <alignment horizontal="right" wrapText="1"/>
    </xf>
    <xf numFmtId="167" fontId="26" fillId="0" borderId="24" xfId="0" applyNumberFormat="1" applyFont="1" applyBorder="1" applyAlignment="1">
      <alignment horizontal="right" wrapText="1"/>
    </xf>
    <xf numFmtId="0" fontId="26" fillId="0" borderId="25" xfId="0" applyFont="1" applyBorder="1" applyAlignment="1">
      <alignment horizontal="right"/>
    </xf>
    <xf numFmtId="0" fontId="0" fillId="0" borderId="23" xfId="0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right" vertical="top" wrapText="1"/>
    </xf>
    <xf numFmtId="167" fontId="26" fillId="0" borderId="12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horizontal="right" vertical="top" wrapText="1"/>
    </xf>
    <xf numFmtId="0" fontId="26" fillId="0" borderId="26" xfId="0" applyFont="1" applyBorder="1" applyAlignment="1">
      <alignment horizontal="right" vertical="top" wrapText="1"/>
    </xf>
    <xf numFmtId="0" fontId="26" fillId="0" borderId="25" xfId="0" applyFont="1" applyBorder="1" applyAlignment="1">
      <alignment horizontal="right" vertical="top" wrapText="1"/>
    </xf>
    <xf numFmtId="0" fontId="26" fillId="0" borderId="12" xfId="0" applyFont="1" applyBorder="1" applyAlignment="1">
      <alignment horizontal="right" wrapText="1"/>
    </xf>
    <xf numFmtId="0" fontId="26" fillId="0" borderId="26" xfId="0" applyFont="1" applyBorder="1" applyAlignment="1">
      <alignment horizontal="right"/>
    </xf>
    <xf numFmtId="0" fontId="26" fillId="0" borderId="24" xfId="0" applyFont="1" applyBorder="1" applyAlignment="1">
      <alignment horizontal="right"/>
    </xf>
    <xf numFmtId="0" fontId="26" fillId="0" borderId="24" xfId="0" applyFont="1" applyBorder="1" applyAlignment="1">
      <alignment horizontal="right" wrapText="1"/>
    </xf>
    <xf numFmtId="165" fontId="26" fillId="0" borderId="2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top" wrapText="1"/>
    </xf>
    <xf numFmtId="9" fontId="26" fillId="0" borderId="26" xfId="56" applyFont="1" applyBorder="1" applyAlignment="1">
      <alignment horizontal="right"/>
    </xf>
    <xf numFmtId="10" fontId="26" fillId="0" borderId="26" xfId="56" applyNumberFormat="1" applyFont="1" applyBorder="1" applyAlignment="1">
      <alignment horizontal="right"/>
    </xf>
    <xf numFmtId="166" fontId="26" fillId="0" borderId="26" xfId="56" applyNumberFormat="1" applyFont="1" applyBorder="1" applyAlignment="1">
      <alignment horizontal="right"/>
    </xf>
    <xf numFmtId="49" fontId="2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26" fillId="0" borderId="12" xfId="0" applyFont="1" applyBorder="1" applyAlignment="1">
      <alignment horizontal="right"/>
    </xf>
    <xf numFmtId="0" fontId="0" fillId="0" borderId="18" xfId="0" applyBorder="1" applyAlignment="1">
      <alignment horizontal="center" vertical="top" wrapText="1"/>
    </xf>
    <xf numFmtId="0" fontId="10" fillId="0" borderId="19" xfId="0" applyFont="1" applyBorder="1" applyAlignment="1">
      <alignment horizontal="left" vertical="center" wrapText="1"/>
    </xf>
    <xf numFmtId="167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49" fontId="26" fillId="0" borderId="12" xfId="0" applyNumberFormat="1" applyFont="1" applyBorder="1" applyAlignment="1">
      <alignment horizontal="right"/>
    </xf>
    <xf numFmtId="49" fontId="26" fillId="0" borderId="24" xfId="0" applyNumberFormat="1" applyFont="1" applyBorder="1" applyAlignment="1">
      <alignment horizontal="right"/>
    </xf>
    <xf numFmtId="49" fontId="25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167" fontId="0" fillId="0" borderId="12" xfId="0" applyNumberFormat="1" applyBorder="1" applyAlignment="1">
      <alignment horizontal="right" wrapText="1"/>
    </xf>
    <xf numFmtId="2" fontId="26" fillId="0" borderId="25" xfId="0" applyNumberFormat="1" applyFont="1" applyBorder="1" applyAlignment="1">
      <alignment horizontal="right"/>
    </xf>
    <xf numFmtId="165" fontId="26" fillId="0" borderId="25" xfId="0" applyNumberFormat="1" applyFont="1" applyBorder="1" applyAlignment="1">
      <alignment horizontal="right"/>
    </xf>
    <xf numFmtId="164" fontId="26" fillId="0" borderId="26" xfId="0" applyNumberFormat="1" applyFont="1" applyBorder="1" applyAlignment="1">
      <alignment horizontal="right"/>
    </xf>
    <xf numFmtId="49" fontId="26" fillId="0" borderId="12" xfId="0" applyNumberFormat="1" applyFont="1" applyBorder="1" applyAlignment="1">
      <alignment horizontal="right" wrapText="1"/>
    </xf>
    <xf numFmtId="49" fontId="26" fillId="0" borderId="24" xfId="0" applyNumberFormat="1" applyFont="1" applyBorder="1" applyAlignment="1">
      <alignment horizontal="right" wrapText="1"/>
    </xf>
    <xf numFmtId="0" fontId="10" fillId="0" borderId="12" xfId="0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right" vertical="center"/>
    </xf>
    <xf numFmtId="49" fontId="26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top" wrapText="1"/>
    </xf>
    <xf numFmtId="49" fontId="25" fillId="0" borderId="28" xfId="0" applyNumberFormat="1" applyFont="1" applyBorder="1" applyAlignment="1">
      <alignment horizontal="left" vertical="center" wrapText="1"/>
    </xf>
    <xf numFmtId="49" fontId="26" fillId="0" borderId="28" xfId="0" applyNumberFormat="1" applyFont="1" applyBorder="1" applyAlignment="1">
      <alignment horizontal="right" vertical="top" wrapText="1"/>
    </xf>
    <xf numFmtId="49" fontId="26" fillId="0" borderId="29" xfId="0" applyNumberFormat="1" applyFont="1" applyBorder="1" applyAlignment="1">
      <alignment horizontal="right" vertical="top" wrapText="1"/>
    </xf>
    <xf numFmtId="9" fontId="26" fillId="0" borderId="30" xfId="56" applyFont="1" applyBorder="1" applyAlignment="1">
      <alignment horizontal="right"/>
    </xf>
    <xf numFmtId="9" fontId="26" fillId="0" borderId="31" xfId="56" applyFont="1" applyBorder="1" applyAlignment="1">
      <alignment horizontal="right"/>
    </xf>
    <xf numFmtId="9" fontId="26" fillId="0" borderId="29" xfId="56" applyFont="1" applyBorder="1" applyAlignment="1">
      <alignment horizontal="right"/>
    </xf>
    <xf numFmtId="49" fontId="26" fillId="0" borderId="19" xfId="0" applyNumberFormat="1" applyFont="1" applyBorder="1" applyAlignment="1">
      <alignment horizontal="right" vertical="top" wrapText="1"/>
    </xf>
    <xf numFmtId="49" fontId="26" fillId="0" borderId="20" xfId="0" applyNumberFormat="1" applyFont="1" applyBorder="1" applyAlignment="1">
      <alignment horizontal="right" vertical="top" wrapText="1"/>
    </xf>
    <xf numFmtId="0" fontId="26" fillId="0" borderId="21" xfId="0" applyFont="1" applyBorder="1" applyAlignment="1">
      <alignment horizontal="right"/>
    </xf>
    <xf numFmtId="0" fontId="26" fillId="0" borderId="22" xfId="0" applyFont="1" applyBorder="1" applyAlignment="1">
      <alignment horizontal="right"/>
    </xf>
    <xf numFmtId="0" fontId="26" fillId="0" borderId="20" xfId="0" applyFont="1" applyBorder="1" applyAlignment="1">
      <alignment horizontal="right"/>
    </xf>
    <xf numFmtId="49" fontId="26" fillId="0" borderId="12" xfId="0" applyNumberFormat="1" applyFont="1" applyBorder="1" applyAlignment="1">
      <alignment horizontal="right" vertical="top" wrapText="1"/>
    </xf>
    <xf numFmtId="49" fontId="26" fillId="0" borderId="24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164" fontId="3" fillId="0" borderId="24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64" fontId="26" fillId="0" borderId="24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26" fillId="0" borderId="13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6" fillId="0" borderId="33" xfId="0" applyFont="1" applyBorder="1" applyAlignment="1">
      <alignment horizontal="right"/>
    </xf>
    <xf numFmtId="0" fontId="26" fillId="0" borderId="34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9" fontId="13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6" fillId="0" borderId="30" xfId="0" applyFont="1" applyBorder="1" applyAlignment="1">
      <alignment horizontal="right" vertical="top" wrapText="1"/>
    </xf>
    <xf numFmtId="0" fontId="26" fillId="0" borderId="21" xfId="0" applyFont="1" applyBorder="1" applyAlignment="1">
      <alignment horizontal="right" vertical="top" wrapText="1"/>
    </xf>
    <xf numFmtId="0" fontId="0" fillId="0" borderId="0" xfId="0" applyFont="1" applyAlignment="1" applyProtection="1">
      <alignment/>
      <protection locked="0"/>
    </xf>
    <xf numFmtId="0" fontId="26" fillId="0" borderId="29" xfId="0" applyFont="1" applyBorder="1" applyAlignment="1">
      <alignment horizontal="right" vertical="top" wrapText="1"/>
    </xf>
    <xf numFmtId="0" fontId="26" fillId="0" borderId="20" xfId="0" applyFont="1" applyBorder="1" applyAlignment="1">
      <alignment horizontal="right" vertical="top" wrapText="1"/>
    </xf>
    <xf numFmtId="0" fontId="26" fillId="0" borderId="31" xfId="0" applyFont="1" applyBorder="1" applyAlignment="1">
      <alignment horizontal="right" vertical="top" wrapText="1"/>
    </xf>
    <xf numFmtId="0" fontId="26" fillId="0" borderId="22" xfId="0" applyFont="1" applyBorder="1" applyAlignment="1">
      <alignment horizontal="right" vertical="top" wrapText="1"/>
    </xf>
    <xf numFmtId="0" fontId="0" fillId="0" borderId="2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0" borderId="2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right" vertical="top" wrapText="1"/>
    </xf>
    <xf numFmtId="0" fontId="26" fillId="0" borderId="19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42;&#1091;&#1088;&#1085;&#1072;&#1088;&#1089;&#1082;&#1080;&#1081;%202010\&#1054;&#1040;&#1054;%20&#1060;&#1080;&#1088;&#1084;&#1072;%20&#1040;&#1074;&#1075;&#1091;&#1089;&#1090;\&#1056;&#1072;&#1089;&#1095;&#1077;&#1090;%20&#1043;&#1057;%2016%202010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 дефляторы"/>
      <sheetName val="ФСТ2"/>
      <sheetName val="ФСТ1"/>
      <sheetName val="Кальк."/>
      <sheetName val="Т 2"/>
      <sheetName val="Т 2 1вариант"/>
      <sheetName val="Т2.1"/>
      <sheetName val="Т3"/>
      <sheetName val="Топливо"/>
      <sheetName val="Т4(нет)"/>
      <sheetName val="Табл.5"/>
      <sheetName val="вода"/>
      <sheetName val="Т6"/>
      <sheetName val="э.энергия (2)"/>
      <sheetName val="э.энергия"/>
      <sheetName val="Т7 нет"/>
      <sheetName val="Т8"/>
      <sheetName val="Т8.1"/>
      <sheetName val="Т.8.2."/>
      <sheetName val="Т9"/>
      <sheetName val="Т9(1)"/>
      <sheetName val="Т9.2. (нет)"/>
      <sheetName val="Т.10(нет)"/>
      <sheetName val="Т10.1(нет)."/>
      <sheetName val="Т10. 2(нет)."/>
      <sheetName val="Т11"/>
      <sheetName val="Т11.1"/>
      <sheetName val="Т.12"/>
      <sheetName val="Т.13"/>
      <sheetName val="Т14"/>
      <sheetName val="Прилож 12"/>
      <sheetName val="Прилож 13"/>
      <sheetName val="котлы"/>
      <sheetName val="Затраты на 2полуг"/>
      <sheetName val="исх_данные"/>
      <sheetName val="налог имущ"/>
    </sheetNames>
    <sheetDataSet>
      <sheetData sheetId="4">
        <row r="70">
          <cell r="J70">
            <v>33.7</v>
          </cell>
        </row>
      </sheetData>
      <sheetData sheetId="7">
        <row r="118">
          <cell r="M118">
            <v>13912.28</v>
          </cell>
        </row>
      </sheetData>
      <sheetData sheetId="11">
        <row r="21">
          <cell r="M21">
            <v>258.1</v>
          </cell>
        </row>
      </sheetData>
      <sheetData sheetId="12">
        <row r="47">
          <cell r="J47">
            <v>3836.98</v>
          </cell>
        </row>
      </sheetData>
      <sheetData sheetId="18">
        <row r="9">
          <cell r="I9">
            <v>1435.04</v>
          </cell>
        </row>
        <row r="21">
          <cell r="I21">
            <v>7034.51</v>
          </cell>
        </row>
      </sheetData>
      <sheetData sheetId="19">
        <row r="11">
          <cell r="F11">
            <v>1096</v>
          </cell>
        </row>
      </sheetData>
      <sheetData sheetId="27">
        <row r="12">
          <cell r="L12">
            <v>1774.7</v>
          </cell>
        </row>
      </sheetData>
      <sheetData sheetId="28">
        <row r="10">
          <cell r="L10">
            <v>1359.83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selection activeCell="N9" sqref="N9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3" width="0" style="0" hidden="1" customWidth="1"/>
    <col min="4" max="4" width="6.66015625" style="0" hidden="1" customWidth="1"/>
    <col min="5" max="5" width="0" style="0" hidden="1" customWidth="1"/>
    <col min="6" max="6" width="5.5" style="0" hidden="1" customWidth="1"/>
    <col min="7" max="7" width="7.66015625" style="0" hidden="1" customWidth="1"/>
    <col min="8" max="8" width="12.5" style="0" customWidth="1"/>
    <col min="9" max="9" width="0.1640625" style="0" customWidth="1"/>
  </cols>
  <sheetData>
    <row r="1" spans="3:8" ht="15" customHeight="1">
      <c r="C1" s="144"/>
      <c r="D1" s="144"/>
      <c r="E1" s="144"/>
      <c r="F1" s="144"/>
      <c r="G1" s="144"/>
      <c r="H1" s="144"/>
    </row>
    <row r="2" spans="1:9" ht="15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3" spans="1:9" ht="18" customHeight="1">
      <c r="A3" s="1"/>
      <c r="B3" s="146" t="s">
        <v>1</v>
      </c>
      <c r="C3" s="146"/>
      <c r="D3" s="146"/>
      <c r="E3" s="146"/>
      <c r="F3" s="146"/>
      <c r="G3" s="146"/>
      <c r="H3" s="146"/>
      <c r="I3" s="2"/>
    </row>
    <row r="4" spans="1:2" ht="6" customHeight="1">
      <c r="A4" s="3"/>
      <c r="B4" s="4"/>
    </row>
    <row r="5" spans="1:9" ht="12.75" customHeight="1">
      <c r="A5" s="140" t="s">
        <v>2</v>
      </c>
      <c r="B5" s="141" t="s">
        <v>3</v>
      </c>
      <c r="C5" s="142" t="s">
        <v>4</v>
      </c>
      <c r="D5" s="143"/>
      <c r="E5" s="135" t="s">
        <v>5</v>
      </c>
      <c r="F5" s="136"/>
      <c r="G5" s="136"/>
      <c r="H5" s="136"/>
      <c r="I5" s="5"/>
    </row>
    <row r="6" spans="1:8" ht="13.5" customHeight="1">
      <c r="A6" s="140"/>
      <c r="B6" s="141"/>
      <c r="C6" s="137" t="s">
        <v>7</v>
      </c>
      <c r="D6" s="138" t="s">
        <v>8</v>
      </c>
      <c r="E6" s="132" t="s">
        <v>9</v>
      </c>
      <c r="F6" s="133" t="s">
        <v>10</v>
      </c>
      <c r="G6" s="130" t="s">
        <v>11</v>
      </c>
      <c r="H6" s="134" t="s">
        <v>12</v>
      </c>
    </row>
    <row r="7" spans="1:8" ht="63" customHeight="1">
      <c r="A7" s="140"/>
      <c r="B7" s="141"/>
      <c r="C7" s="137"/>
      <c r="D7" s="139"/>
      <c r="E7" s="132"/>
      <c r="F7" s="133"/>
      <c r="G7" s="131"/>
      <c r="H7" s="134"/>
    </row>
    <row r="8" spans="1:9" ht="9" customHeight="1">
      <c r="A8" s="6">
        <v>1</v>
      </c>
      <c r="B8" s="7">
        <v>2</v>
      </c>
      <c r="C8" s="8">
        <v>13</v>
      </c>
      <c r="D8" s="8">
        <v>14</v>
      </c>
      <c r="E8" s="8">
        <v>15</v>
      </c>
      <c r="F8" s="8">
        <v>16</v>
      </c>
      <c r="G8" s="8">
        <v>17</v>
      </c>
      <c r="H8" s="9">
        <v>13</v>
      </c>
      <c r="I8" s="10"/>
    </row>
    <row r="9" spans="1:8" ht="12.75">
      <c r="A9" s="11" t="s">
        <v>14</v>
      </c>
      <c r="B9" s="12" t="s">
        <v>15</v>
      </c>
      <c r="C9" s="16"/>
      <c r="D9" s="17" t="e">
        <f>C9/#REF!-1</f>
        <v>#REF!</v>
      </c>
      <c r="E9" s="13"/>
      <c r="F9" s="15" t="e">
        <f>E9/E$40</f>
        <v>#DIV/0!</v>
      </c>
      <c r="G9" s="13" t="e">
        <f>E9/#REF!-1</f>
        <v>#REF!</v>
      </c>
      <c r="H9" s="18">
        <f>'[1]Т3'!M118</f>
        <v>13912.28</v>
      </c>
    </row>
    <row r="10" spans="1:8" ht="12.75">
      <c r="A10" s="11" t="s">
        <v>16</v>
      </c>
      <c r="B10" s="12" t="s">
        <v>17</v>
      </c>
      <c r="C10" s="16"/>
      <c r="D10" s="17" t="e">
        <f>C10/#REF!-1</f>
        <v>#REF!</v>
      </c>
      <c r="E10" s="13"/>
      <c r="F10" s="15" t="e">
        <f>E10/E$40</f>
        <v>#DIV/0!</v>
      </c>
      <c r="G10" s="13" t="e">
        <f>E10/#REF!-1</f>
        <v>#REF!</v>
      </c>
      <c r="H10" s="18">
        <f>'[1]вода'!M21</f>
        <v>258.1</v>
      </c>
    </row>
    <row r="11" spans="1:8" ht="25.5" customHeight="1">
      <c r="A11" s="11" t="s">
        <v>18</v>
      </c>
      <c r="B11" s="12" t="s">
        <v>19</v>
      </c>
      <c r="C11" s="16"/>
      <c r="D11" s="17" t="e">
        <f>C11/#REF!-1</f>
        <v>#REF!</v>
      </c>
      <c r="E11" s="13"/>
      <c r="F11" s="15" t="e">
        <f>E11/E$40</f>
        <v>#DIV/0!</v>
      </c>
      <c r="G11" s="13" t="e">
        <f>E11/#REF!-1</f>
        <v>#REF!</v>
      </c>
      <c r="H11" s="18">
        <f>'[1]Т6'!J47</f>
        <v>3836.98</v>
      </c>
    </row>
    <row r="12" spans="1:8" ht="12.75">
      <c r="A12" s="11" t="s">
        <v>20</v>
      </c>
      <c r="B12" s="20" t="s">
        <v>21</v>
      </c>
      <c r="C12" s="16"/>
      <c r="D12" s="17" t="e">
        <f>C12/#REF!-1</f>
        <v>#REF!</v>
      </c>
      <c r="E12" s="13"/>
      <c r="F12" s="15" t="e">
        <f aca="true" t="shared" si="0" ref="F12:F35">E12/E$40</f>
        <v>#DIV/0!</v>
      </c>
      <c r="G12" s="13" t="e">
        <f>E12/#REF!-1</f>
        <v>#REF!</v>
      </c>
      <c r="H12" s="14"/>
    </row>
    <row r="13" spans="1:8" ht="13.5" customHeight="1">
      <c r="A13" s="11" t="s">
        <v>22</v>
      </c>
      <c r="B13" s="12" t="s">
        <v>23</v>
      </c>
      <c r="C13" s="16"/>
      <c r="D13" s="17" t="e">
        <f>C13/#REF!-1</f>
        <v>#REF!</v>
      </c>
      <c r="E13" s="13"/>
      <c r="F13" s="15" t="e">
        <f t="shared" si="0"/>
        <v>#DIV/0!</v>
      </c>
      <c r="G13" s="13" t="e">
        <f>E13/#REF!-1</f>
        <v>#REF!</v>
      </c>
      <c r="H13" s="14">
        <f>'[1]Т.8.2.'!I9</f>
        <v>1435.04</v>
      </c>
    </row>
    <row r="14" spans="1:8" ht="25.5" customHeight="1">
      <c r="A14" s="11" t="s">
        <v>24</v>
      </c>
      <c r="B14" s="12" t="s">
        <v>25</v>
      </c>
      <c r="C14" s="16"/>
      <c r="D14" s="17" t="e">
        <f>C14/#REF!-1</f>
        <v>#REF!</v>
      </c>
      <c r="E14" s="13"/>
      <c r="F14" s="15" t="e">
        <f>E14/E$40</f>
        <v>#DIV/0!</v>
      </c>
      <c r="G14" s="13" t="e">
        <f>E14/#REF!-1</f>
        <v>#REF!</v>
      </c>
      <c r="H14" s="14"/>
    </row>
    <row r="15" spans="1:8" ht="25.5">
      <c r="A15" s="11" t="s">
        <v>26</v>
      </c>
      <c r="B15" s="12" t="s">
        <v>27</v>
      </c>
      <c r="C15" s="16"/>
      <c r="D15" s="17" t="e">
        <f>C15/#REF!-1</f>
        <v>#REF!</v>
      </c>
      <c r="E15" s="13"/>
      <c r="F15" s="15" t="e">
        <f t="shared" si="0"/>
        <v>#DIV/0!</v>
      </c>
      <c r="G15" s="13" t="e">
        <f>E15/#REF!-1</f>
        <v>#REF!</v>
      </c>
      <c r="H15" s="18">
        <f>H13*0.267</f>
        <v>383.15568</v>
      </c>
    </row>
    <row r="16" spans="1:8" ht="27.75" customHeight="1">
      <c r="A16" s="11" t="s">
        <v>28</v>
      </c>
      <c r="B16" s="12" t="s">
        <v>29</v>
      </c>
      <c r="C16" s="16">
        <f>C17+C18+C19</f>
        <v>0</v>
      </c>
      <c r="D16" s="17" t="e">
        <f>C16/#REF!-1</f>
        <v>#REF!</v>
      </c>
      <c r="E16" s="13"/>
      <c r="F16" s="15" t="e">
        <f t="shared" si="0"/>
        <v>#DIV/0!</v>
      </c>
      <c r="G16" s="13" t="e">
        <f>E16/#REF!-1</f>
        <v>#REF!</v>
      </c>
      <c r="H16" s="18">
        <f>H17</f>
        <v>1096</v>
      </c>
    </row>
    <row r="17" spans="1:8" ht="15.75" customHeight="1">
      <c r="A17" s="21" t="s">
        <v>30</v>
      </c>
      <c r="B17" s="12" t="s">
        <v>31</v>
      </c>
      <c r="C17" s="16"/>
      <c r="D17" s="17" t="e">
        <f>C17/#REF!-1</f>
        <v>#REF!</v>
      </c>
      <c r="E17" s="13"/>
      <c r="F17" s="15" t="e">
        <f t="shared" si="0"/>
        <v>#DIV/0!</v>
      </c>
      <c r="G17" s="13" t="e">
        <f>E17/#REF!-1</f>
        <v>#REF!</v>
      </c>
      <c r="H17" s="18">
        <f>'[1]Т9'!F11</f>
        <v>1096</v>
      </c>
    </row>
    <row r="18" spans="1:8" ht="12.75">
      <c r="A18" s="21" t="s">
        <v>32</v>
      </c>
      <c r="B18" s="22" t="s">
        <v>33</v>
      </c>
      <c r="C18" s="16"/>
      <c r="D18" s="17" t="e">
        <f>C18/#REF!-1</f>
        <v>#REF!</v>
      </c>
      <c r="E18" s="13"/>
      <c r="F18" s="15" t="e">
        <f t="shared" si="0"/>
        <v>#DIV/0!</v>
      </c>
      <c r="G18" s="13" t="e">
        <f>E18/#REF!-1</f>
        <v>#REF!</v>
      </c>
      <c r="H18" s="14"/>
    </row>
    <row r="19" spans="1:8" ht="25.5">
      <c r="A19" s="21" t="s">
        <v>34</v>
      </c>
      <c r="B19" s="12" t="s">
        <v>35</v>
      </c>
      <c r="C19" s="16"/>
      <c r="D19" s="17" t="e">
        <f>C19/#REF!-1</f>
        <v>#REF!</v>
      </c>
      <c r="E19" s="13"/>
      <c r="F19" s="15" t="e">
        <f t="shared" si="0"/>
        <v>#DIV/0!</v>
      </c>
      <c r="G19" s="13" t="e">
        <f>E19/#REF!-1</f>
        <v>#REF!</v>
      </c>
      <c r="H19" s="14"/>
    </row>
    <row r="20" spans="1:8" ht="37.5" customHeight="1">
      <c r="A20" s="11" t="s">
        <v>36</v>
      </c>
      <c r="B20" s="12" t="s">
        <v>37</v>
      </c>
      <c r="C20" s="16"/>
      <c r="D20" s="17" t="e">
        <f>C20/#REF!-1</f>
        <v>#REF!</v>
      </c>
      <c r="E20" s="13"/>
      <c r="F20" s="15" t="e">
        <f t="shared" si="0"/>
        <v>#DIV/0!</v>
      </c>
      <c r="G20" s="13" t="e">
        <f>E20/#REF!-1</f>
        <v>#REF!</v>
      </c>
      <c r="H20" s="14"/>
    </row>
    <row r="21" spans="1:8" ht="12.75">
      <c r="A21" s="23" t="s">
        <v>38</v>
      </c>
      <c r="B21" s="12" t="s">
        <v>39</v>
      </c>
      <c r="C21" s="16"/>
      <c r="D21" s="17" t="e">
        <f>C21/#REF!-1</f>
        <v>#REF!</v>
      </c>
      <c r="E21" s="13"/>
      <c r="F21" s="15" t="e">
        <f t="shared" si="0"/>
        <v>#DIV/0!</v>
      </c>
      <c r="G21" s="13" t="e">
        <f>E21/#REF!-1</f>
        <v>#REF!</v>
      </c>
      <c r="H21" s="14"/>
    </row>
    <row r="22" spans="1:8" ht="12.75">
      <c r="A22" s="11" t="s">
        <v>40</v>
      </c>
      <c r="B22" s="12" t="s">
        <v>41</v>
      </c>
      <c r="C22" s="16"/>
      <c r="D22" s="17" t="e">
        <f>C22/#REF!-1</f>
        <v>#REF!</v>
      </c>
      <c r="E22" s="13"/>
      <c r="F22" s="15" t="e">
        <f t="shared" si="0"/>
        <v>#DIV/0!</v>
      </c>
      <c r="G22" s="13" t="e">
        <f>E22/#REF!-1</f>
        <v>#REF!</v>
      </c>
      <c r="H22" s="14"/>
    </row>
    <row r="23" spans="1:8" ht="12.75">
      <c r="A23" s="11" t="s">
        <v>42</v>
      </c>
      <c r="B23" s="12" t="s">
        <v>43</v>
      </c>
      <c r="C23" s="16"/>
      <c r="D23" s="17" t="e">
        <f>C23/#REF!-1</f>
        <v>#REF!</v>
      </c>
      <c r="E23" s="13"/>
      <c r="F23" s="15" t="e">
        <f t="shared" si="0"/>
        <v>#DIV/0!</v>
      </c>
      <c r="G23" s="13" t="e">
        <f>E23/#REF!-1</f>
        <v>#REF!</v>
      </c>
      <c r="H23" s="24">
        <f>'[1]Т.12'!L12</f>
        <v>1774.7</v>
      </c>
    </row>
    <row r="24" spans="1:8" ht="14.25" customHeight="1">
      <c r="A24" s="11" t="s">
        <v>44</v>
      </c>
      <c r="B24" s="12" t="s">
        <v>45</v>
      </c>
      <c r="C24" s="16"/>
      <c r="D24" s="17" t="e">
        <f>C24/#REF!-1</f>
        <v>#REF!</v>
      </c>
      <c r="E24" s="13"/>
      <c r="F24" s="15" t="e">
        <f t="shared" si="0"/>
        <v>#DIV/0!</v>
      </c>
      <c r="G24" s="13" t="e">
        <f>E24/#REF!-1</f>
        <v>#REF!</v>
      </c>
      <c r="H24" s="18">
        <f>'[1]Т.13'!L10</f>
        <v>1359.83</v>
      </c>
    </row>
    <row r="25" spans="2:8" ht="15" customHeight="1">
      <c r="B25" s="12" t="s">
        <v>46</v>
      </c>
      <c r="C25" s="16"/>
      <c r="D25" s="17" t="e">
        <f>C25/#REF!-1</f>
        <v>#REF!</v>
      </c>
      <c r="E25" s="13"/>
      <c r="F25" s="15" t="e">
        <f t="shared" si="0"/>
        <v>#DIV/0!</v>
      </c>
      <c r="G25" s="13" t="e">
        <f>E25/#REF!-1</f>
        <v>#REF!</v>
      </c>
      <c r="H25" s="14"/>
    </row>
    <row r="26" spans="1:8" ht="16.5" customHeight="1" hidden="1">
      <c r="A26" s="11" t="s">
        <v>47</v>
      </c>
      <c r="B26" s="12" t="s">
        <v>48</v>
      </c>
      <c r="C26" s="16"/>
      <c r="D26" s="17" t="e">
        <f>C26/#REF!-1</f>
        <v>#REF!</v>
      </c>
      <c r="E26" s="13"/>
      <c r="F26" s="15" t="e">
        <f t="shared" si="0"/>
        <v>#DIV/0!</v>
      </c>
      <c r="G26" s="13" t="e">
        <f>E26/#REF!-1</f>
        <v>#REF!</v>
      </c>
      <c r="H26" s="14"/>
    </row>
    <row r="27" spans="1:8" ht="24.75" customHeight="1" hidden="1">
      <c r="A27" s="21" t="s">
        <v>49</v>
      </c>
      <c r="B27" s="12" t="s">
        <v>50</v>
      </c>
      <c r="C27" s="16"/>
      <c r="D27" s="17" t="e">
        <f>C27/#REF!-1</f>
        <v>#REF!</v>
      </c>
      <c r="E27" s="13"/>
      <c r="F27" s="15" t="e">
        <f t="shared" si="0"/>
        <v>#DIV/0!</v>
      </c>
      <c r="G27" s="13" t="e">
        <f>E27/#REF!-1</f>
        <v>#REF!</v>
      </c>
      <c r="H27" s="14"/>
    </row>
    <row r="28" spans="1:8" ht="26.25" customHeight="1" hidden="1">
      <c r="A28" s="21" t="s">
        <v>51</v>
      </c>
      <c r="B28" s="12" t="s">
        <v>52</v>
      </c>
      <c r="C28" s="16"/>
      <c r="D28" s="17" t="e">
        <f>C28/#REF!-1</f>
        <v>#REF!</v>
      </c>
      <c r="E28" s="13"/>
      <c r="F28" s="15" t="e">
        <f t="shared" si="0"/>
        <v>#DIV/0!</v>
      </c>
      <c r="G28" s="13" t="e">
        <f>E28/#REF!-1</f>
        <v>#REF!</v>
      </c>
      <c r="H28" s="14"/>
    </row>
    <row r="29" spans="1:8" ht="26.25" customHeight="1" hidden="1">
      <c r="A29" s="21" t="s">
        <v>53</v>
      </c>
      <c r="B29" s="20" t="s">
        <v>54</v>
      </c>
      <c r="C29" s="16"/>
      <c r="D29" s="17" t="e">
        <f>C29/#REF!-1</f>
        <v>#REF!</v>
      </c>
      <c r="E29" s="13"/>
      <c r="F29" s="15" t="e">
        <f t="shared" si="0"/>
        <v>#DIV/0!</v>
      </c>
      <c r="G29" s="13" t="e">
        <f>E29/#REF!-1</f>
        <v>#REF!</v>
      </c>
      <c r="H29" s="14"/>
    </row>
    <row r="30" spans="1:8" ht="12.75" hidden="1">
      <c r="A30" s="11"/>
      <c r="B30" s="20" t="s">
        <v>55</v>
      </c>
      <c r="C30" s="25"/>
      <c r="D30" s="17" t="e">
        <f>C30/#REF!-1</f>
        <v>#REF!</v>
      </c>
      <c r="E30" s="13"/>
      <c r="F30" s="15" t="e">
        <f t="shared" si="0"/>
        <v>#DIV/0!</v>
      </c>
      <c r="G30" s="13" t="e">
        <f>E30/#REF!-1</f>
        <v>#REF!</v>
      </c>
      <c r="H30" s="14"/>
    </row>
    <row r="31" spans="1:8" ht="25.5" hidden="1">
      <c r="A31" s="21" t="s">
        <v>56</v>
      </c>
      <c r="B31" s="20" t="s">
        <v>57</v>
      </c>
      <c r="C31" s="25"/>
      <c r="D31" s="17" t="e">
        <f>C31/#REF!-1</f>
        <v>#REF!</v>
      </c>
      <c r="E31" s="13"/>
      <c r="F31" s="15" t="e">
        <f t="shared" si="0"/>
        <v>#DIV/0!</v>
      </c>
      <c r="G31" s="13" t="e">
        <f>E31/#REF!-1</f>
        <v>#REF!</v>
      </c>
      <c r="H31" s="14"/>
    </row>
    <row r="32" spans="1:8" ht="12.75" hidden="1">
      <c r="A32" s="21" t="s">
        <v>58</v>
      </c>
      <c r="B32" s="20" t="s">
        <v>59</v>
      </c>
      <c r="C32" s="25"/>
      <c r="D32" s="17" t="e">
        <f>C32/#REF!-1</f>
        <v>#REF!</v>
      </c>
      <c r="E32" s="13"/>
      <c r="F32" s="15" t="e">
        <f t="shared" si="0"/>
        <v>#DIV/0!</v>
      </c>
      <c r="G32" s="13" t="e">
        <f>E32/#REF!-1</f>
        <v>#REF!</v>
      </c>
      <c r="H32" s="14"/>
    </row>
    <row r="33" spans="1:8" ht="24.75" customHeight="1">
      <c r="A33" s="11">
        <v>12</v>
      </c>
      <c r="B33" s="20" t="s">
        <v>60</v>
      </c>
      <c r="C33" s="25"/>
      <c r="D33" s="17" t="e">
        <f>C33/#REF!-1</f>
        <v>#REF!</v>
      </c>
      <c r="E33" s="13"/>
      <c r="F33" s="15" t="e">
        <f t="shared" si="0"/>
        <v>#DIV/0!</v>
      </c>
      <c r="G33" s="13" t="e">
        <f>E33/#REF!-1</f>
        <v>#REF!</v>
      </c>
      <c r="H33" s="14"/>
    </row>
    <row r="34" spans="1:8" ht="24.75" customHeight="1">
      <c r="A34" s="11" t="s">
        <v>61</v>
      </c>
      <c r="B34" s="20" t="s">
        <v>62</v>
      </c>
      <c r="C34" s="25"/>
      <c r="D34" s="17" t="e">
        <f>C34/#REF!-1</f>
        <v>#REF!</v>
      </c>
      <c r="E34" s="13"/>
      <c r="F34" s="15" t="e">
        <f>E34/E$40</f>
        <v>#DIV/0!</v>
      </c>
      <c r="G34" s="13" t="e">
        <f>E34/#REF!-1</f>
        <v>#REF!</v>
      </c>
      <c r="H34" s="14"/>
    </row>
    <row r="35" spans="1:8" ht="12.75">
      <c r="A35" s="11" t="s">
        <v>63</v>
      </c>
      <c r="B35" s="26" t="s">
        <v>64</v>
      </c>
      <c r="C35" s="27">
        <f>C9+C10+C11+C12+C13+C14+C15+C16+C20+C23+C24</f>
        <v>0</v>
      </c>
      <c r="D35" s="17" t="e">
        <f>C35/#REF!-1</f>
        <v>#REF!</v>
      </c>
      <c r="E35" s="13"/>
      <c r="F35" s="15" t="e">
        <f t="shared" si="0"/>
        <v>#DIV/0!</v>
      </c>
      <c r="G35" s="13" t="e">
        <f>E35/#REF!-1</f>
        <v>#REF!</v>
      </c>
      <c r="H35" s="18">
        <f>H9+H10+H11+H12+H13+H14+H15+H16+H20+H23+H24+H33-H34</f>
        <v>24056.085680000004</v>
      </c>
    </row>
    <row r="36" spans="1:8" ht="12.75">
      <c r="A36" s="11" t="s">
        <v>65</v>
      </c>
      <c r="B36" s="20" t="s">
        <v>66</v>
      </c>
      <c r="C36" s="25"/>
      <c r="D36" s="17" t="e">
        <f>C36/#REF!-1</f>
        <v>#REF!</v>
      </c>
      <c r="E36" s="13"/>
      <c r="F36" s="15"/>
      <c r="G36" s="13" t="e">
        <f>E36/#REF!-1</f>
        <v>#REF!</v>
      </c>
      <c r="H36" s="28">
        <f>'[1]Т 2'!J70</f>
        <v>33.7</v>
      </c>
    </row>
    <row r="37" spans="1:8" ht="12.75">
      <c r="A37" s="11" t="s">
        <v>67</v>
      </c>
      <c r="B37" s="20" t="s">
        <v>68</v>
      </c>
      <c r="C37" s="29" t="e">
        <f>C35/C36</f>
        <v>#DIV/0!</v>
      </c>
      <c r="D37" s="17" t="e">
        <f>C37/#REF!-1</f>
        <v>#DIV/0!</v>
      </c>
      <c r="E37" s="13"/>
      <c r="F37" s="15"/>
      <c r="G37" s="13" t="e">
        <f>E37/#REF!-1</f>
        <v>#REF!</v>
      </c>
      <c r="H37" s="18">
        <f>H35/H36</f>
        <v>713.8304356083087</v>
      </c>
    </row>
    <row r="38" spans="1:8" ht="12.75">
      <c r="A38" s="11" t="s">
        <v>69</v>
      </c>
      <c r="B38" s="20" t="s">
        <v>70</v>
      </c>
      <c r="C38" s="30"/>
      <c r="D38" s="17" t="e">
        <f>C38/#REF!-1</f>
        <v>#REF!</v>
      </c>
      <c r="E38" s="13"/>
      <c r="F38" s="15" t="e">
        <f>E38/E$40</f>
        <v>#DIV/0!</v>
      </c>
      <c r="G38" s="13" t="e">
        <f>E38/#REF!-1</f>
        <v>#REF!</v>
      </c>
      <c r="H38" s="18">
        <v>507.5</v>
      </c>
    </row>
    <row r="39" spans="1:8" ht="12.75">
      <c r="A39" s="11" t="s">
        <v>71</v>
      </c>
      <c r="B39" s="20" t="s">
        <v>72</v>
      </c>
      <c r="C39" s="17"/>
      <c r="D39" s="17"/>
      <c r="E39" s="13"/>
      <c r="F39" s="15"/>
      <c r="G39" s="13"/>
      <c r="H39" s="31"/>
    </row>
    <row r="40" spans="1:8" ht="12.75">
      <c r="A40" s="11" t="s">
        <v>73</v>
      </c>
      <c r="B40" s="26" t="s">
        <v>74</v>
      </c>
      <c r="C40" s="32"/>
      <c r="D40" s="17" t="e">
        <f>C40/#REF!-1</f>
        <v>#REF!</v>
      </c>
      <c r="E40" s="13"/>
      <c r="F40" s="15" t="e">
        <f>E40/E$40</f>
        <v>#DIV/0!</v>
      </c>
      <c r="G40" s="13" t="e">
        <f>E40/#REF!-1</f>
        <v>#REF!</v>
      </c>
      <c r="H40" s="18">
        <f>H35+H38</f>
        <v>24563.585680000004</v>
      </c>
    </row>
    <row r="41" spans="1:8" ht="14.25" customHeight="1">
      <c r="A41" s="11" t="s">
        <v>75</v>
      </c>
      <c r="B41" s="20" t="s">
        <v>76</v>
      </c>
      <c r="C41" s="30"/>
      <c r="D41" s="17" t="e">
        <f>C41/#REF!-1</f>
        <v>#REF!</v>
      </c>
      <c r="E41" s="13"/>
      <c r="F41" s="15"/>
      <c r="G41" s="13" t="e">
        <f>E41/#REF!-1</f>
        <v>#REF!</v>
      </c>
      <c r="H41" s="18">
        <f>H40/H36</f>
        <v>728.8897827893176</v>
      </c>
    </row>
    <row r="42" spans="1:8" ht="12.75">
      <c r="A42" s="33" t="s">
        <v>77</v>
      </c>
      <c r="B42" s="34" t="s">
        <v>78</v>
      </c>
      <c r="C42" s="13"/>
      <c r="D42" s="13"/>
      <c r="E42" s="13"/>
      <c r="F42" s="13"/>
      <c r="G42" s="13"/>
      <c r="H42" s="19">
        <f>H41*H36</f>
        <v>24563.585680000004</v>
      </c>
    </row>
    <row r="43" spans="1:8" ht="12.75">
      <c r="A43" s="33" t="s">
        <v>79</v>
      </c>
      <c r="B43" s="34" t="s">
        <v>80</v>
      </c>
      <c r="C43" s="35"/>
      <c r="D43" s="35"/>
      <c r="E43" s="35"/>
      <c r="F43" s="35"/>
      <c r="G43" s="35"/>
      <c r="H43" s="36">
        <f>'[1]Т.8.2.'!I21</f>
        <v>7034.51</v>
      </c>
    </row>
    <row r="44" ht="12.75">
      <c r="A44" s="37"/>
    </row>
    <row r="45" ht="12.75">
      <c r="A45" s="37"/>
    </row>
    <row r="46" spans="1:2" ht="12.75" hidden="1">
      <c r="A46" s="40"/>
      <c r="B46" s="38" t="s">
        <v>81</v>
      </c>
    </row>
    <row r="47" spans="1:2" ht="12.75" hidden="1">
      <c r="A47" s="41"/>
      <c r="B47" s="38" t="s">
        <v>84</v>
      </c>
    </row>
    <row r="48" spans="1:2" ht="12.75">
      <c r="A48" s="41"/>
      <c r="B48" s="42"/>
    </row>
    <row r="49" spans="1:2" ht="12.75">
      <c r="A49" s="41"/>
      <c r="B49" s="43"/>
    </row>
    <row r="50" spans="1:2" ht="12.75">
      <c r="A50" s="41"/>
      <c r="B50" s="43"/>
    </row>
    <row r="51" spans="1:2" ht="12.75">
      <c r="A51" s="41"/>
      <c r="B51" s="39"/>
    </row>
    <row r="52" ht="12.75">
      <c r="B52" s="39"/>
    </row>
    <row r="53" ht="12.75">
      <c r="B53" s="39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4"/>
    </row>
    <row r="73" ht="12.75">
      <c r="B73" s="44"/>
    </row>
    <row r="74" ht="12.75">
      <c r="B74" s="44"/>
    </row>
    <row r="75" ht="12.75">
      <c r="B75" s="44"/>
    </row>
    <row r="76" ht="12.75">
      <c r="B76" s="44"/>
    </row>
    <row r="77" ht="12.75">
      <c r="B77" s="44"/>
    </row>
    <row r="78" ht="12.75">
      <c r="B78" s="44"/>
    </row>
    <row r="79" ht="12.75">
      <c r="B79" s="44"/>
    </row>
    <row r="80" ht="12.75">
      <c r="B80" s="44"/>
    </row>
    <row r="81" ht="12.75">
      <c r="B81" s="44"/>
    </row>
  </sheetData>
  <sheetProtection/>
  <mergeCells count="13">
    <mergeCell ref="A5:A7"/>
    <mergeCell ref="B5:B7"/>
    <mergeCell ref="C5:D5"/>
    <mergeCell ref="C1:H1"/>
    <mergeCell ref="A2:I2"/>
    <mergeCell ref="B3:H3"/>
    <mergeCell ref="E5:H5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4.16015625" style="0" customWidth="1"/>
    <col min="2" max="2" width="38.5" style="0" customWidth="1"/>
    <col min="3" max="3" width="12.33203125" style="0" customWidth="1"/>
    <col min="4" max="4" width="11.5" style="0" customWidth="1"/>
    <col min="5" max="5" width="11.66015625" style="0" customWidth="1"/>
    <col min="6" max="6" width="10.83203125" style="0" customWidth="1"/>
    <col min="7" max="7" width="11.33203125" style="0" customWidth="1"/>
    <col min="8" max="8" width="9.66015625" style="0" customWidth="1"/>
    <col min="9" max="9" width="13" style="0" customWidth="1"/>
    <col min="10" max="10" width="12.16015625" style="0" customWidth="1"/>
    <col min="11" max="12" width="0" style="0" hidden="1" customWidth="1"/>
  </cols>
  <sheetData>
    <row r="1" spans="8:10" ht="12.75">
      <c r="H1" s="160" t="s">
        <v>85</v>
      </c>
      <c r="I1" s="160"/>
      <c r="J1" s="160"/>
    </row>
    <row r="2" spans="1:11" ht="15" customHeight="1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K2" s="45" t="s">
        <v>87</v>
      </c>
    </row>
    <row r="3" spans="8:9" ht="12.75" customHeight="1" thickBot="1">
      <c r="H3" s="162" t="s">
        <v>88</v>
      </c>
      <c r="I3" s="162"/>
    </row>
    <row r="4" spans="1:10" ht="12.75" customHeight="1" thickBot="1">
      <c r="A4" s="163" t="s">
        <v>89</v>
      </c>
      <c r="B4" s="165"/>
      <c r="C4" s="167" t="s">
        <v>6</v>
      </c>
      <c r="D4" s="168"/>
      <c r="E4" s="169"/>
      <c r="F4" s="170" t="s">
        <v>90</v>
      </c>
      <c r="G4" s="171"/>
      <c r="H4" s="171"/>
      <c r="I4" s="172" t="s">
        <v>91</v>
      </c>
      <c r="J4" s="172" t="s">
        <v>92</v>
      </c>
    </row>
    <row r="5" spans="1:10" ht="62.25" customHeight="1" thickBot="1">
      <c r="A5" s="164"/>
      <c r="B5" s="166"/>
      <c r="C5" s="46" t="s">
        <v>93</v>
      </c>
      <c r="D5" s="46" t="s">
        <v>94</v>
      </c>
      <c r="E5" s="47" t="s">
        <v>95</v>
      </c>
      <c r="F5" s="48" t="s">
        <v>93</v>
      </c>
      <c r="G5" s="49" t="s">
        <v>13</v>
      </c>
      <c r="H5" s="50" t="s">
        <v>96</v>
      </c>
      <c r="I5" s="173"/>
      <c r="J5" s="173"/>
    </row>
    <row r="6" spans="1:11" ht="9" customHeight="1">
      <c r="A6" s="51">
        <v>1</v>
      </c>
      <c r="B6" s="52">
        <v>2</v>
      </c>
      <c r="C6" s="52">
        <v>3</v>
      </c>
      <c r="D6" s="52">
        <v>4</v>
      </c>
      <c r="E6" s="53">
        <v>5</v>
      </c>
      <c r="F6" s="54">
        <v>6</v>
      </c>
      <c r="G6" s="55">
        <v>7</v>
      </c>
      <c r="H6" s="53">
        <v>8</v>
      </c>
      <c r="I6" s="54">
        <v>9</v>
      </c>
      <c r="J6" s="54">
        <v>10</v>
      </c>
      <c r="K6" s="39"/>
    </row>
    <row r="7" spans="1:10" ht="13.5" customHeight="1">
      <c r="A7" s="56" t="s">
        <v>14</v>
      </c>
      <c r="B7" s="57" t="s">
        <v>97</v>
      </c>
      <c r="C7" s="58">
        <f>C10+C11</f>
        <v>37.199999999999996</v>
      </c>
      <c r="D7" s="59">
        <f>D10+D11</f>
        <v>32.5323</v>
      </c>
      <c r="E7" s="60">
        <f>C7-D7</f>
        <v>4.667699999999996</v>
      </c>
      <c r="F7" s="61">
        <v>36.786</v>
      </c>
      <c r="G7" s="61">
        <f>G10+G11</f>
        <v>15.977</v>
      </c>
      <c r="H7" s="61">
        <f>H10+H11</f>
        <v>34.03</v>
      </c>
      <c r="I7" s="61">
        <f>I10+I11</f>
        <v>33.73</v>
      </c>
      <c r="J7" s="61">
        <f>J10+J11</f>
        <v>33.73</v>
      </c>
    </row>
    <row r="8" spans="1:10" ht="12.75" hidden="1">
      <c r="A8" s="62"/>
      <c r="B8" s="63" t="s">
        <v>98</v>
      </c>
      <c r="C8" s="64"/>
      <c r="D8" s="65"/>
      <c r="E8" s="66"/>
      <c r="F8" s="67"/>
      <c r="G8" s="68"/>
      <c r="H8" s="66"/>
      <c r="I8" s="67"/>
      <c r="J8" s="67"/>
    </row>
    <row r="9" spans="1:10" ht="12" customHeight="1">
      <c r="A9" s="62"/>
      <c r="B9" s="63" t="s">
        <v>99</v>
      </c>
      <c r="C9" s="64"/>
      <c r="D9" s="65"/>
      <c r="E9" s="66"/>
      <c r="F9" s="67"/>
      <c r="G9" s="68"/>
      <c r="H9" s="66"/>
      <c r="I9" s="67"/>
      <c r="J9" s="67"/>
    </row>
    <row r="10" spans="1:10" ht="17.25" customHeight="1">
      <c r="A10" s="62"/>
      <c r="B10" s="63" t="s">
        <v>100</v>
      </c>
      <c r="C10" s="69">
        <v>29.9</v>
      </c>
      <c r="D10" s="59">
        <v>26.277</v>
      </c>
      <c r="E10" s="60">
        <f>C10-D10</f>
        <v>3.6229999999999976</v>
      </c>
      <c r="F10" s="70"/>
      <c r="G10" s="61">
        <v>13.944</v>
      </c>
      <c r="H10" s="71">
        <v>28</v>
      </c>
      <c r="I10" s="70">
        <v>27.7</v>
      </c>
      <c r="J10" s="70">
        <v>27.7</v>
      </c>
    </row>
    <row r="11" spans="1:10" ht="12.75">
      <c r="A11" s="62"/>
      <c r="B11" s="63" t="s">
        <v>101</v>
      </c>
      <c r="C11" s="69">
        <v>7.3</v>
      </c>
      <c r="D11" s="59">
        <v>6.2553</v>
      </c>
      <c r="E11" s="60">
        <f>C11-D11</f>
        <v>1.0446999999999997</v>
      </c>
      <c r="F11" s="70"/>
      <c r="G11" s="61">
        <v>2.033</v>
      </c>
      <c r="H11" s="71">
        <v>6.03</v>
      </c>
      <c r="I11" s="70">
        <v>6.03</v>
      </c>
      <c r="J11" s="70">
        <v>6.03</v>
      </c>
    </row>
    <row r="12" spans="1:10" ht="12.75">
      <c r="A12" s="62"/>
      <c r="B12" s="63" t="s">
        <v>102</v>
      </c>
      <c r="C12" s="69"/>
      <c r="D12" s="69"/>
      <c r="E12" s="72"/>
      <c r="F12" s="70"/>
      <c r="G12" s="61"/>
      <c r="H12" s="71"/>
      <c r="I12" s="70"/>
      <c r="J12" s="70">
        <f aca="true" t="shared" si="0" ref="J12:J20">F12</f>
        <v>0</v>
      </c>
    </row>
    <row r="13" spans="1:10" ht="12.75">
      <c r="A13" s="62"/>
      <c r="B13" s="63" t="s">
        <v>103</v>
      </c>
      <c r="C13" s="69"/>
      <c r="D13" s="69"/>
      <c r="E13" s="72"/>
      <c r="F13" s="70"/>
      <c r="G13" s="61"/>
      <c r="H13" s="71"/>
      <c r="I13" s="70"/>
      <c r="J13" s="70">
        <f t="shared" si="0"/>
        <v>0</v>
      </c>
    </row>
    <row r="14" spans="1:10" ht="0.75" customHeight="1">
      <c r="A14" s="62"/>
      <c r="B14" s="63" t="s">
        <v>104</v>
      </c>
      <c r="C14" s="69"/>
      <c r="D14" s="69"/>
      <c r="E14" s="72"/>
      <c r="F14" s="70"/>
      <c r="G14" s="61"/>
      <c r="H14" s="71"/>
      <c r="I14" s="70"/>
      <c r="J14" s="70">
        <f t="shared" si="0"/>
        <v>0</v>
      </c>
    </row>
    <row r="15" spans="1:10" ht="25.5" customHeight="1">
      <c r="A15" s="56" t="s">
        <v>16</v>
      </c>
      <c r="B15" s="57" t="s">
        <v>105</v>
      </c>
      <c r="C15" s="69">
        <v>1.3</v>
      </c>
      <c r="D15" s="59">
        <v>0.1247</v>
      </c>
      <c r="E15" s="60">
        <f>C15-D15</f>
        <v>1.1753</v>
      </c>
      <c r="F15" s="70">
        <v>0.883</v>
      </c>
      <c r="G15" s="61">
        <v>0.015</v>
      </c>
      <c r="H15" s="71">
        <v>0.03</v>
      </c>
      <c r="I15" s="73">
        <v>0.03</v>
      </c>
      <c r="J15" s="70">
        <f>J19</f>
        <v>0.03</v>
      </c>
    </row>
    <row r="16" spans="1:10" ht="1.5" customHeight="1">
      <c r="A16" s="62"/>
      <c r="B16" s="63" t="s">
        <v>98</v>
      </c>
      <c r="C16" s="64"/>
      <c r="D16" s="64"/>
      <c r="E16" s="66"/>
      <c r="F16" s="67"/>
      <c r="G16" s="68"/>
      <c r="H16" s="66"/>
      <c r="I16" s="67"/>
      <c r="J16" s="70">
        <f t="shared" si="0"/>
        <v>0</v>
      </c>
    </row>
    <row r="17" spans="1:10" ht="10.5" customHeight="1">
      <c r="A17" s="62"/>
      <c r="B17" s="63" t="s">
        <v>99</v>
      </c>
      <c r="C17" s="64"/>
      <c r="D17" s="64"/>
      <c r="E17" s="66"/>
      <c r="F17" s="67"/>
      <c r="G17" s="68"/>
      <c r="H17" s="66"/>
      <c r="I17" s="67"/>
      <c r="J17" s="70">
        <f t="shared" si="0"/>
        <v>0</v>
      </c>
    </row>
    <row r="18" spans="1:10" ht="14.25" customHeight="1">
      <c r="A18" s="62"/>
      <c r="B18" s="63" t="s">
        <v>100</v>
      </c>
      <c r="C18" s="69"/>
      <c r="D18" s="69"/>
      <c r="E18" s="72"/>
      <c r="F18" s="70"/>
      <c r="G18" s="61"/>
      <c r="H18" s="71"/>
      <c r="I18" s="70"/>
      <c r="J18" s="70">
        <f t="shared" si="0"/>
        <v>0</v>
      </c>
    </row>
    <row r="19" spans="1:10" ht="15" customHeight="1">
      <c r="A19" s="62"/>
      <c r="B19" s="63" t="s">
        <v>101</v>
      </c>
      <c r="C19" s="69">
        <v>1.3</v>
      </c>
      <c r="D19" s="59">
        <v>0.1247</v>
      </c>
      <c r="E19" s="60">
        <f>C19-D19</f>
        <v>1.1753</v>
      </c>
      <c r="F19" s="70">
        <v>0</v>
      </c>
      <c r="G19" s="61">
        <v>0.015</v>
      </c>
      <c r="H19" s="71">
        <v>0.03</v>
      </c>
      <c r="I19" s="70">
        <v>0.03</v>
      </c>
      <c r="J19" s="70">
        <v>0.03</v>
      </c>
    </row>
    <row r="20" spans="1:10" ht="12.75" customHeight="1">
      <c r="A20" s="62"/>
      <c r="B20" s="63" t="s">
        <v>102</v>
      </c>
      <c r="C20" s="69"/>
      <c r="D20" s="69"/>
      <c r="E20" s="72"/>
      <c r="F20" s="70"/>
      <c r="G20" s="61"/>
      <c r="H20" s="71"/>
      <c r="I20" s="70"/>
      <c r="J20" s="70">
        <f t="shared" si="0"/>
        <v>0</v>
      </c>
    </row>
    <row r="21" spans="1:10" ht="15" customHeight="1">
      <c r="A21" s="62"/>
      <c r="B21" s="63" t="s">
        <v>103</v>
      </c>
      <c r="C21" s="69"/>
      <c r="D21" s="69"/>
      <c r="E21" s="72"/>
      <c r="F21" s="70"/>
      <c r="G21" s="61"/>
      <c r="H21" s="71"/>
      <c r="I21" s="70"/>
      <c r="J21" s="70"/>
    </row>
    <row r="22" spans="1:10" ht="13.5" customHeight="1" hidden="1">
      <c r="A22" s="62"/>
      <c r="B22" s="63" t="s">
        <v>104</v>
      </c>
      <c r="C22" s="69"/>
      <c r="D22" s="69"/>
      <c r="E22" s="72"/>
      <c r="F22" s="70"/>
      <c r="G22" s="61"/>
      <c r="H22" s="71"/>
      <c r="I22" s="70"/>
      <c r="J22" s="70"/>
    </row>
    <row r="23" spans="1:10" ht="12.75">
      <c r="A23" s="74" t="s">
        <v>18</v>
      </c>
      <c r="B23" s="57" t="s">
        <v>106</v>
      </c>
      <c r="C23" s="75">
        <f>C15/C7</f>
        <v>0.03494623655913979</v>
      </c>
      <c r="D23" s="76">
        <f>D15/D7</f>
        <v>0.0038331135517624027</v>
      </c>
      <c r="E23" s="75"/>
      <c r="F23" s="77">
        <f>F15/F7</f>
        <v>0.02400369705866362</v>
      </c>
      <c r="G23" s="76">
        <f>G15/G7</f>
        <v>0.0009388495962946735</v>
      </c>
      <c r="H23" s="76">
        <f>H15/H7</f>
        <v>0.000881575080811049</v>
      </c>
      <c r="I23" s="76">
        <f>I15/I7</f>
        <v>0.0008894159501927068</v>
      </c>
      <c r="J23" s="76">
        <f>J15/J7</f>
        <v>0.0008894159501927068</v>
      </c>
    </row>
    <row r="24" spans="1:10" ht="24">
      <c r="A24" s="56" t="s">
        <v>20</v>
      </c>
      <c r="B24" s="78" t="s">
        <v>107</v>
      </c>
      <c r="C24" s="79">
        <v>35.9</v>
      </c>
      <c r="D24" s="80">
        <f>D7-D15</f>
        <v>32.4076</v>
      </c>
      <c r="E24" s="60">
        <f>C24-D24</f>
        <v>3.4923999999999964</v>
      </c>
      <c r="F24" s="70">
        <f>F7-F15</f>
        <v>35.903</v>
      </c>
      <c r="G24" s="81">
        <f>G7-G15</f>
        <v>15.962</v>
      </c>
      <c r="H24" s="81">
        <f>H7-H15</f>
        <v>34</v>
      </c>
      <c r="I24" s="81">
        <f>I7-I15</f>
        <v>33.699999999999996</v>
      </c>
      <c r="J24" s="81">
        <f>J7-J15</f>
        <v>33.699999999999996</v>
      </c>
    </row>
    <row r="25" spans="1:10" ht="12.75">
      <c r="A25" s="154"/>
      <c r="B25" s="156" t="s">
        <v>108</v>
      </c>
      <c r="C25" s="82"/>
      <c r="D25" s="158"/>
      <c r="E25" s="60"/>
      <c r="F25" s="147"/>
      <c r="G25" s="152"/>
      <c r="H25" s="150"/>
      <c r="I25" s="147"/>
      <c r="J25" s="147"/>
    </row>
    <row r="26" spans="1:10" ht="1.5" customHeight="1">
      <c r="A26" s="155"/>
      <c r="B26" s="157"/>
      <c r="C26" s="82"/>
      <c r="D26" s="159"/>
      <c r="E26" s="60">
        <f>C26-D26</f>
        <v>0</v>
      </c>
      <c r="F26" s="148"/>
      <c r="G26" s="153"/>
      <c r="H26" s="151"/>
      <c r="I26" s="148"/>
      <c r="J26" s="148"/>
    </row>
    <row r="27" spans="1:10" ht="12.75">
      <c r="A27" s="62"/>
      <c r="B27" s="63" t="s">
        <v>100</v>
      </c>
      <c r="C27" s="82">
        <v>29.9</v>
      </c>
      <c r="D27" s="85">
        <f>D10-D18</f>
        <v>26.277</v>
      </c>
      <c r="E27" s="60">
        <f>C27-D27</f>
        <v>3.6229999999999976</v>
      </c>
      <c r="F27" s="86">
        <v>29.903</v>
      </c>
      <c r="G27" s="61">
        <f aca="true" t="shared" si="1" ref="G27:I28">G10-G18</f>
        <v>13.944</v>
      </c>
      <c r="H27" s="61">
        <f t="shared" si="1"/>
        <v>28</v>
      </c>
      <c r="I27" s="61">
        <f>I10-I18</f>
        <v>27.7</v>
      </c>
      <c r="J27" s="61">
        <v>27.7</v>
      </c>
    </row>
    <row r="28" spans="1:10" ht="12.75">
      <c r="A28" s="62"/>
      <c r="B28" s="63" t="s">
        <v>101</v>
      </c>
      <c r="C28" s="82">
        <v>6</v>
      </c>
      <c r="D28" s="64">
        <f>D11-D19</f>
        <v>6.1306</v>
      </c>
      <c r="E28" s="60">
        <f>C28-D28</f>
        <v>-0.13060000000000027</v>
      </c>
      <c r="F28" s="70">
        <v>6</v>
      </c>
      <c r="G28" s="61">
        <f t="shared" si="1"/>
        <v>2.018</v>
      </c>
      <c r="H28" s="61">
        <f t="shared" si="1"/>
        <v>6</v>
      </c>
      <c r="I28" s="61">
        <f t="shared" si="1"/>
        <v>6</v>
      </c>
      <c r="J28" s="61">
        <v>6</v>
      </c>
    </row>
    <row r="29" spans="1:10" ht="12.75">
      <c r="A29" s="62"/>
      <c r="B29" s="63" t="s">
        <v>102</v>
      </c>
      <c r="C29" s="87"/>
      <c r="D29" s="87"/>
      <c r="E29" s="88"/>
      <c r="F29" s="70"/>
      <c r="G29" s="61"/>
      <c r="H29" s="71"/>
      <c r="I29" s="70"/>
      <c r="J29" s="70"/>
    </row>
    <row r="30" spans="1:10" ht="12.75">
      <c r="A30" s="62"/>
      <c r="B30" s="63" t="s">
        <v>103</v>
      </c>
      <c r="C30" s="87"/>
      <c r="D30" s="87"/>
      <c r="E30" s="88"/>
      <c r="F30" s="70"/>
      <c r="G30" s="61"/>
      <c r="H30" s="71"/>
      <c r="I30" s="70"/>
      <c r="J30" s="70"/>
    </row>
    <row r="31" spans="1:10" ht="12.75" hidden="1">
      <c r="A31" s="62"/>
      <c r="B31" s="63" t="s">
        <v>104</v>
      </c>
      <c r="C31" s="87"/>
      <c r="D31" s="87"/>
      <c r="E31" s="88"/>
      <c r="F31" s="70"/>
      <c r="G31" s="61"/>
      <c r="H31" s="71"/>
      <c r="I31" s="70"/>
      <c r="J31" s="70"/>
    </row>
    <row r="32" spans="1:10" ht="12" customHeight="1">
      <c r="A32" s="56" t="s">
        <v>22</v>
      </c>
      <c r="B32" s="89" t="s">
        <v>109</v>
      </c>
      <c r="C32" s="87"/>
      <c r="D32" s="87"/>
      <c r="E32" s="88"/>
      <c r="F32" s="70"/>
      <c r="G32" s="61"/>
      <c r="H32" s="71"/>
      <c r="I32" s="73"/>
      <c r="J32" s="73"/>
    </row>
    <row r="33" spans="1:10" ht="12.75" customHeight="1" hidden="1">
      <c r="A33" s="62"/>
      <c r="B33" s="63" t="s">
        <v>98</v>
      </c>
      <c r="C33" s="64"/>
      <c r="D33" s="64"/>
      <c r="E33" s="66"/>
      <c r="F33" s="67"/>
      <c r="G33" s="68"/>
      <c r="H33" s="66"/>
      <c r="I33" s="67"/>
      <c r="J33" s="67"/>
    </row>
    <row r="34" spans="1:10" ht="9.75" customHeight="1">
      <c r="A34" s="62"/>
      <c r="B34" s="63" t="s">
        <v>99</v>
      </c>
      <c r="C34" s="64"/>
      <c r="D34" s="64"/>
      <c r="E34" s="66"/>
      <c r="F34" s="67"/>
      <c r="G34" s="68"/>
      <c r="H34" s="66"/>
      <c r="I34" s="67"/>
      <c r="J34" s="67"/>
    </row>
    <row r="35" spans="1:10" ht="12.75">
      <c r="A35" s="62"/>
      <c r="B35" s="63" t="s">
        <v>100</v>
      </c>
      <c r="C35" s="87"/>
      <c r="D35" s="87"/>
      <c r="E35" s="88"/>
      <c r="F35" s="70"/>
      <c r="G35" s="61"/>
      <c r="H35" s="71"/>
      <c r="I35" s="70"/>
      <c r="J35" s="70"/>
    </row>
    <row r="36" spans="1:10" ht="12.75">
      <c r="A36" s="62"/>
      <c r="B36" s="63" t="s">
        <v>101</v>
      </c>
      <c r="C36" s="87"/>
      <c r="D36" s="87"/>
      <c r="E36" s="88"/>
      <c r="F36" s="70"/>
      <c r="G36" s="61"/>
      <c r="H36" s="71"/>
      <c r="I36" s="70"/>
      <c r="J36" s="70"/>
    </row>
    <row r="37" spans="1:10" ht="12.75">
      <c r="A37" s="62"/>
      <c r="B37" s="63" t="s">
        <v>102</v>
      </c>
      <c r="C37" s="87"/>
      <c r="D37" s="87"/>
      <c r="E37" s="88"/>
      <c r="F37" s="70"/>
      <c r="G37" s="61"/>
      <c r="H37" s="71"/>
      <c r="I37" s="70"/>
      <c r="J37" s="70"/>
    </row>
    <row r="38" spans="1:10" ht="12.75">
      <c r="A38" s="62"/>
      <c r="B38" s="63" t="s">
        <v>103</v>
      </c>
      <c r="C38" s="87"/>
      <c r="D38" s="87"/>
      <c r="E38" s="88"/>
      <c r="F38" s="70"/>
      <c r="G38" s="61"/>
      <c r="H38" s="71"/>
      <c r="I38" s="70"/>
      <c r="J38" s="70"/>
    </row>
    <row r="39" spans="1:10" ht="0.75" customHeight="1" hidden="1">
      <c r="A39" s="62"/>
      <c r="B39" s="63" t="s">
        <v>104</v>
      </c>
      <c r="C39" s="87"/>
      <c r="D39" s="87"/>
      <c r="E39" s="88"/>
      <c r="F39" s="70"/>
      <c r="G39" s="61"/>
      <c r="H39" s="71"/>
      <c r="I39" s="70"/>
      <c r="J39" s="70"/>
    </row>
    <row r="40" spans="1:10" ht="12.75">
      <c r="A40" s="62"/>
      <c r="B40" s="90" t="s">
        <v>99</v>
      </c>
      <c r="C40" s="87"/>
      <c r="D40" s="87"/>
      <c r="E40" s="88"/>
      <c r="F40" s="70"/>
      <c r="G40" s="61"/>
      <c r="H40" s="71"/>
      <c r="I40" s="70"/>
      <c r="J40" s="70"/>
    </row>
    <row r="41" spans="1:10" ht="12.75">
      <c r="A41" s="62"/>
      <c r="B41" s="90" t="s">
        <v>110</v>
      </c>
      <c r="C41" s="87"/>
      <c r="D41" s="87"/>
      <c r="E41" s="88"/>
      <c r="F41" s="70"/>
      <c r="G41" s="61"/>
      <c r="H41" s="71"/>
      <c r="I41" s="70"/>
      <c r="J41" s="70"/>
    </row>
    <row r="42" spans="1:10" ht="12.75">
      <c r="A42" s="62"/>
      <c r="B42" s="90" t="s">
        <v>111</v>
      </c>
      <c r="C42" s="87"/>
      <c r="D42" s="87"/>
      <c r="E42" s="88"/>
      <c r="F42" s="70"/>
      <c r="G42" s="61"/>
      <c r="H42" s="71"/>
      <c r="I42" s="70"/>
      <c r="J42" s="70"/>
    </row>
    <row r="43" spans="1:10" ht="24">
      <c r="A43" s="56" t="s">
        <v>24</v>
      </c>
      <c r="B43" s="78" t="s">
        <v>112</v>
      </c>
      <c r="C43" s="79">
        <v>35.9</v>
      </c>
      <c r="D43" s="91">
        <f>D24</f>
        <v>32.4076</v>
      </c>
      <c r="E43" s="60">
        <f>C43-D43</f>
        <v>3.4923999999999964</v>
      </c>
      <c r="F43" s="61">
        <f>F24</f>
        <v>35.903</v>
      </c>
      <c r="G43" s="61">
        <f>G24</f>
        <v>15.962</v>
      </c>
      <c r="H43" s="92">
        <f>H24</f>
        <v>34</v>
      </c>
      <c r="I43" s="93">
        <f>I24</f>
        <v>33.699999999999996</v>
      </c>
      <c r="J43" s="93">
        <f>J24+J32</f>
        <v>33.699999999999996</v>
      </c>
    </row>
    <row r="44" spans="1:10" ht="12.75" hidden="1">
      <c r="A44" s="62"/>
      <c r="B44" s="63" t="s">
        <v>98</v>
      </c>
      <c r="C44" s="82"/>
      <c r="D44" s="64"/>
      <c r="E44" s="60">
        <f>C44-D44</f>
        <v>0</v>
      </c>
      <c r="F44" s="67"/>
      <c r="G44" s="68"/>
      <c r="H44" s="66"/>
      <c r="I44" s="67"/>
      <c r="J44" s="67"/>
    </row>
    <row r="45" spans="1:10" ht="10.5" customHeight="1">
      <c r="A45" s="62"/>
      <c r="B45" s="63" t="s">
        <v>99</v>
      </c>
      <c r="C45" s="82"/>
      <c r="D45" s="64"/>
      <c r="E45" s="60"/>
      <c r="F45" s="67"/>
      <c r="G45" s="68"/>
      <c r="H45" s="66"/>
      <c r="I45" s="67"/>
      <c r="J45" s="67"/>
    </row>
    <row r="46" spans="1:10" ht="12.75">
      <c r="A46" s="56"/>
      <c r="B46" s="63" t="s">
        <v>100</v>
      </c>
      <c r="C46" s="82">
        <v>29.9</v>
      </c>
      <c r="D46" s="91">
        <f>D27</f>
        <v>26.277</v>
      </c>
      <c r="E46" s="60">
        <f>C46-D46</f>
        <v>3.6229999999999976</v>
      </c>
      <c r="F46" s="70">
        <v>29.903</v>
      </c>
      <c r="G46" s="61">
        <f aca="true" t="shared" si="2" ref="G46:I47">G27</f>
        <v>13.944</v>
      </c>
      <c r="H46" s="92">
        <f t="shared" si="2"/>
        <v>28</v>
      </c>
      <c r="I46" s="92">
        <f>I27</f>
        <v>27.7</v>
      </c>
      <c r="J46" s="92">
        <v>27.7</v>
      </c>
    </row>
    <row r="47" spans="1:10" ht="12.75">
      <c r="A47" s="56"/>
      <c r="B47" s="63" t="s">
        <v>101</v>
      </c>
      <c r="C47" s="82">
        <v>6</v>
      </c>
      <c r="D47" s="79">
        <f>D28</f>
        <v>6.1306</v>
      </c>
      <c r="E47" s="60">
        <f>C47-D47</f>
        <v>-0.13060000000000027</v>
      </c>
      <c r="F47" s="94">
        <v>6</v>
      </c>
      <c r="G47" s="61">
        <f t="shared" si="2"/>
        <v>2.018</v>
      </c>
      <c r="H47" s="92">
        <f t="shared" si="2"/>
        <v>6</v>
      </c>
      <c r="I47" s="92">
        <f t="shared" si="2"/>
        <v>6</v>
      </c>
      <c r="J47" s="92">
        <f>F47</f>
        <v>6</v>
      </c>
    </row>
    <row r="48" spans="1:10" ht="12.75">
      <c r="A48" s="56"/>
      <c r="B48" s="63" t="s">
        <v>102</v>
      </c>
      <c r="C48" s="95"/>
      <c r="D48" s="95"/>
      <c r="E48" s="96"/>
      <c r="F48" s="70"/>
      <c r="G48" s="61"/>
      <c r="H48" s="71"/>
      <c r="I48" s="70"/>
      <c r="J48" s="70"/>
    </row>
    <row r="49" spans="1:10" ht="12.75">
      <c r="A49" s="56"/>
      <c r="B49" s="63" t="s">
        <v>103</v>
      </c>
      <c r="C49" s="95"/>
      <c r="D49" s="95"/>
      <c r="E49" s="96"/>
      <c r="F49" s="70"/>
      <c r="G49" s="61"/>
      <c r="H49" s="71"/>
      <c r="I49" s="70"/>
      <c r="J49" s="70"/>
    </row>
    <row r="50" spans="1:10" ht="12.75" hidden="1">
      <c r="A50" s="56"/>
      <c r="B50" s="63" t="s">
        <v>104</v>
      </c>
      <c r="C50" s="95"/>
      <c r="D50" s="95"/>
      <c r="E50" s="96"/>
      <c r="F50" s="70"/>
      <c r="G50" s="61"/>
      <c r="H50" s="71"/>
      <c r="I50" s="70"/>
      <c r="J50" s="70"/>
    </row>
    <row r="51" spans="1:10" ht="24.75" customHeight="1">
      <c r="A51" s="56" t="s">
        <v>26</v>
      </c>
      <c r="B51" s="57" t="s">
        <v>113</v>
      </c>
      <c r="C51" s="69"/>
      <c r="D51" s="69"/>
      <c r="E51" s="72"/>
      <c r="F51" s="70"/>
      <c r="G51" s="61"/>
      <c r="H51" s="71"/>
      <c r="I51" s="73"/>
      <c r="J51" s="73"/>
    </row>
    <row r="52" spans="1:10" ht="0.75" customHeight="1">
      <c r="A52" s="62"/>
      <c r="B52" s="63" t="s">
        <v>98</v>
      </c>
      <c r="C52" s="64"/>
      <c r="D52" s="64"/>
      <c r="E52" s="66"/>
      <c r="F52" s="67"/>
      <c r="G52" s="68"/>
      <c r="H52" s="66"/>
      <c r="I52" s="67"/>
      <c r="J52" s="67"/>
    </row>
    <row r="53" spans="1:10" ht="11.25" customHeight="1">
      <c r="A53" s="62"/>
      <c r="B53" s="63" t="s">
        <v>99</v>
      </c>
      <c r="C53" s="64"/>
      <c r="D53" s="64"/>
      <c r="E53" s="66"/>
      <c r="F53" s="67"/>
      <c r="G53" s="68"/>
      <c r="H53" s="66"/>
      <c r="I53" s="67"/>
      <c r="J53" s="67"/>
    </row>
    <row r="54" spans="1:10" ht="12.75">
      <c r="A54" s="62"/>
      <c r="B54" s="63" t="s">
        <v>100</v>
      </c>
      <c r="C54" s="69"/>
      <c r="D54" s="69"/>
      <c r="E54" s="72"/>
      <c r="F54" s="70"/>
      <c r="G54" s="61"/>
      <c r="H54" s="71"/>
      <c r="I54" s="70"/>
      <c r="J54" s="70"/>
    </row>
    <row r="55" spans="1:10" ht="12.75">
      <c r="A55" s="62"/>
      <c r="B55" s="63" t="s">
        <v>101</v>
      </c>
      <c r="C55" s="69"/>
      <c r="D55" s="69"/>
      <c r="E55" s="72"/>
      <c r="F55" s="70"/>
      <c r="G55" s="61"/>
      <c r="H55" s="71"/>
      <c r="I55" s="70"/>
      <c r="J55" s="70"/>
    </row>
    <row r="56" spans="1:10" ht="12.75">
      <c r="A56" s="62"/>
      <c r="B56" s="63" t="s">
        <v>102</v>
      </c>
      <c r="C56" s="69"/>
      <c r="D56" s="69"/>
      <c r="E56" s="72"/>
      <c r="F56" s="70"/>
      <c r="G56" s="61"/>
      <c r="H56" s="71"/>
      <c r="I56" s="70"/>
      <c r="J56" s="70"/>
    </row>
    <row r="57" spans="1:10" ht="13.5" customHeight="1">
      <c r="A57" s="62"/>
      <c r="B57" s="63" t="s">
        <v>103</v>
      </c>
      <c r="C57" s="69"/>
      <c r="D57" s="69"/>
      <c r="E57" s="72"/>
      <c r="F57" s="70"/>
      <c r="G57" s="61"/>
      <c r="H57" s="71"/>
      <c r="I57" s="70"/>
      <c r="J57" s="70"/>
    </row>
    <row r="58" spans="1:10" ht="12.75" hidden="1">
      <c r="A58" s="62"/>
      <c r="B58" s="63" t="s">
        <v>104</v>
      </c>
      <c r="C58" s="69"/>
      <c r="D58" s="69"/>
      <c r="E58" s="72"/>
      <c r="F58" s="70"/>
      <c r="G58" s="61"/>
      <c r="H58" s="71"/>
      <c r="I58" s="70"/>
      <c r="J58" s="70"/>
    </row>
    <row r="59" spans="1:10" ht="12.75">
      <c r="A59" s="62"/>
      <c r="B59" s="97" t="s">
        <v>99</v>
      </c>
      <c r="C59" s="82"/>
      <c r="D59" s="82"/>
      <c r="E59" s="71"/>
      <c r="F59" s="70"/>
      <c r="G59" s="61"/>
      <c r="H59" s="71"/>
      <c r="I59" s="70"/>
      <c r="J59" s="70"/>
    </row>
    <row r="60" spans="1:10" ht="11.25" customHeight="1">
      <c r="A60" s="62" t="s">
        <v>114</v>
      </c>
      <c r="B60" s="90" t="s">
        <v>115</v>
      </c>
      <c r="C60" s="98"/>
      <c r="D60" s="98"/>
      <c r="E60" s="99"/>
      <c r="F60" s="70"/>
      <c r="G60" s="61"/>
      <c r="H60" s="71"/>
      <c r="I60" s="70"/>
      <c r="J60" s="70"/>
    </row>
    <row r="61" spans="1:10" ht="14.25" customHeight="1">
      <c r="A61" s="62" t="s">
        <v>116</v>
      </c>
      <c r="B61" s="90" t="s">
        <v>117</v>
      </c>
      <c r="C61" s="98"/>
      <c r="D61" s="98"/>
      <c r="E61" s="99"/>
      <c r="F61" s="70"/>
      <c r="G61" s="61"/>
      <c r="H61" s="71"/>
      <c r="I61" s="70"/>
      <c r="J61" s="70"/>
    </row>
    <row r="62" spans="1:10" ht="23.25" customHeight="1">
      <c r="A62" s="100" t="s">
        <v>28</v>
      </c>
      <c r="B62" s="101" t="s">
        <v>118</v>
      </c>
      <c r="C62" s="102"/>
      <c r="D62" s="102"/>
      <c r="E62" s="103"/>
      <c r="F62" s="104"/>
      <c r="G62" s="105"/>
      <c r="H62" s="106"/>
      <c r="I62" s="104"/>
      <c r="J62" s="104"/>
    </row>
    <row r="63" spans="1:10" ht="0.75" customHeight="1">
      <c r="A63" s="154"/>
      <c r="B63" s="156" t="s">
        <v>119</v>
      </c>
      <c r="C63" s="158"/>
      <c r="D63" s="158"/>
      <c r="E63" s="150"/>
      <c r="F63" s="147"/>
      <c r="G63" s="152"/>
      <c r="H63" s="150"/>
      <c r="I63" s="147"/>
      <c r="J63" s="147"/>
    </row>
    <row r="64" spans="1:10" ht="1.5" customHeight="1" hidden="1">
      <c r="A64" s="155"/>
      <c r="B64" s="157"/>
      <c r="C64" s="159"/>
      <c r="D64" s="159"/>
      <c r="E64" s="151"/>
      <c r="F64" s="148"/>
      <c r="G64" s="153"/>
      <c r="H64" s="151"/>
      <c r="I64" s="148"/>
      <c r="J64" s="148"/>
    </row>
    <row r="65" spans="1:10" ht="12.75">
      <c r="A65" s="83"/>
      <c r="B65" s="84" t="s">
        <v>100</v>
      </c>
      <c r="C65" s="107"/>
      <c r="D65" s="107"/>
      <c r="E65" s="108"/>
      <c r="F65" s="109"/>
      <c r="G65" s="110"/>
      <c r="H65" s="111"/>
      <c r="I65" s="109"/>
      <c r="J65" s="109"/>
    </row>
    <row r="66" spans="1:10" ht="12.75">
      <c r="A66" s="62"/>
      <c r="B66" s="63" t="s">
        <v>101</v>
      </c>
      <c r="C66" s="112"/>
      <c r="D66" s="112"/>
      <c r="E66" s="113"/>
      <c r="F66" s="70"/>
      <c r="G66" s="61"/>
      <c r="H66" s="71"/>
      <c r="I66" s="70"/>
      <c r="J66" s="70"/>
    </row>
    <row r="67" spans="1:10" ht="12.75">
      <c r="A67" s="62"/>
      <c r="B67" s="63" t="s">
        <v>102</v>
      </c>
      <c r="C67" s="112"/>
      <c r="D67" s="112"/>
      <c r="E67" s="113"/>
      <c r="F67" s="70"/>
      <c r="G67" s="61"/>
      <c r="H67" s="71"/>
      <c r="I67" s="70"/>
      <c r="J67" s="70"/>
    </row>
    <row r="68" spans="1:10" ht="12.75">
      <c r="A68" s="62"/>
      <c r="B68" s="63" t="s">
        <v>103</v>
      </c>
      <c r="C68" s="112"/>
      <c r="D68" s="112"/>
      <c r="E68" s="113"/>
      <c r="F68" s="70"/>
      <c r="G68" s="61"/>
      <c r="H68" s="71"/>
      <c r="I68" s="70"/>
      <c r="J68" s="70"/>
    </row>
    <row r="69" spans="1:10" ht="12.75" hidden="1">
      <c r="A69" s="62"/>
      <c r="B69" s="63" t="s">
        <v>104</v>
      </c>
      <c r="C69" s="112"/>
      <c r="D69" s="112"/>
      <c r="E69" s="113"/>
      <c r="F69" s="70"/>
      <c r="G69" s="61"/>
      <c r="H69" s="71"/>
      <c r="I69" s="70"/>
      <c r="J69" s="70"/>
    </row>
    <row r="70" spans="1:10" ht="24" customHeight="1">
      <c r="A70" s="56" t="s">
        <v>36</v>
      </c>
      <c r="B70" s="78" t="s">
        <v>120</v>
      </c>
      <c r="C70" s="79">
        <v>35.9</v>
      </c>
      <c r="D70" s="79">
        <v>32.4076</v>
      </c>
      <c r="E70" s="60">
        <f>C70-D70</f>
        <v>3.4923999999999964</v>
      </c>
      <c r="F70" s="114">
        <f>F73+F74</f>
        <v>35.903</v>
      </c>
      <c r="G70" s="115">
        <v>15.962</v>
      </c>
      <c r="H70" s="116">
        <v>34</v>
      </c>
      <c r="I70" s="117">
        <v>33.7</v>
      </c>
      <c r="J70" s="117">
        <v>33.7</v>
      </c>
    </row>
    <row r="71" spans="1:10" ht="12.75" hidden="1">
      <c r="A71" s="118"/>
      <c r="B71" s="63" t="s">
        <v>121</v>
      </c>
      <c r="C71" s="82"/>
      <c r="D71" s="82"/>
      <c r="E71" s="60">
        <f>C71-D71</f>
        <v>0</v>
      </c>
      <c r="F71" s="70"/>
      <c r="G71" s="61"/>
      <c r="H71" s="71"/>
      <c r="I71" s="70"/>
      <c r="J71" s="73">
        <f>J44-J52</f>
        <v>0</v>
      </c>
    </row>
    <row r="72" spans="1:10" ht="13.5" customHeight="1">
      <c r="A72" s="118"/>
      <c r="B72" s="63" t="s">
        <v>99</v>
      </c>
      <c r="C72" s="82"/>
      <c r="D72" s="82"/>
      <c r="E72" s="60"/>
      <c r="F72" s="70"/>
      <c r="G72" s="61"/>
      <c r="H72" s="71"/>
      <c r="I72" s="70"/>
      <c r="J72" s="73">
        <f>J45-J53</f>
        <v>0</v>
      </c>
    </row>
    <row r="73" spans="1:10" ht="16.5" customHeight="1">
      <c r="A73" s="118"/>
      <c r="B73" s="63" t="s">
        <v>100</v>
      </c>
      <c r="C73" s="82">
        <v>29.9</v>
      </c>
      <c r="D73" s="82">
        <v>26.277</v>
      </c>
      <c r="E73" s="60">
        <f>C73-D73</f>
        <v>3.6229999999999976</v>
      </c>
      <c r="F73" s="70">
        <v>29.903</v>
      </c>
      <c r="G73" s="61">
        <v>13.944</v>
      </c>
      <c r="H73" s="119">
        <v>28</v>
      </c>
      <c r="I73" s="73">
        <v>27.7</v>
      </c>
      <c r="J73" s="73">
        <f>J46-J54</f>
        <v>27.7</v>
      </c>
    </row>
    <row r="74" spans="1:10" ht="12.75">
      <c r="A74" s="118"/>
      <c r="B74" s="63" t="s">
        <v>101</v>
      </c>
      <c r="C74" s="82">
        <v>6</v>
      </c>
      <c r="D74" s="82">
        <v>6.1306</v>
      </c>
      <c r="E74" s="60">
        <f>C74-D74</f>
        <v>-0.13060000000000027</v>
      </c>
      <c r="F74" s="70">
        <v>6</v>
      </c>
      <c r="G74" s="61">
        <v>6.1304</v>
      </c>
      <c r="H74" s="119">
        <v>6</v>
      </c>
      <c r="I74" s="73">
        <v>6</v>
      </c>
      <c r="J74" s="73">
        <f>J47-J55</f>
        <v>6</v>
      </c>
    </row>
    <row r="75" spans="1:10" ht="12.75">
      <c r="A75" s="118"/>
      <c r="B75" s="63" t="s">
        <v>102</v>
      </c>
      <c r="C75" s="82"/>
      <c r="D75" s="82"/>
      <c r="E75" s="71"/>
      <c r="F75" s="70"/>
      <c r="G75" s="61"/>
      <c r="H75" s="71"/>
      <c r="I75" s="70"/>
      <c r="J75" s="70"/>
    </row>
    <row r="76" spans="1:10" ht="13.5" customHeight="1" thickBot="1">
      <c r="A76" s="120"/>
      <c r="B76" s="63" t="s">
        <v>103</v>
      </c>
      <c r="C76" s="121"/>
      <c r="D76" s="121"/>
      <c r="E76" s="122"/>
      <c r="F76" s="123"/>
      <c r="G76" s="124"/>
      <c r="H76" s="122"/>
      <c r="I76" s="123"/>
      <c r="J76" s="123"/>
    </row>
    <row r="77" spans="1:9" ht="12.75" hidden="1">
      <c r="A77" s="125"/>
      <c r="B77" s="126" t="s">
        <v>104</v>
      </c>
      <c r="C77" s="125"/>
      <c r="D77" s="125"/>
      <c r="E77" s="125"/>
      <c r="F77" s="125"/>
      <c r="G77" s="125"/>
      <c r="H77" s="125"/>
      <c r="I77" s="125"/>
    </row>
    <row r="78" spans="1:9" ht="5.25" customHeight="1">
      <c r="A78" s="39"/>
      <c r="B78" s="127"/>
      <c r="C78" s="39"/>
      <c r="D78" s="39"/>
      <c r="E78" s="39"/>
      <c r="F78" s="39"/>
      <c r="G78" s="39"/>
      <c r="H78" s="39"/>
      <c r="I78" s="128"/>
    </row>
    <row r="79" spans="1:9" ht="12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2.75" hidden="1">
      <c r="A80" s="39"/>
      <c r="B80" s="38" t="s">
        <v>81</v>
      </c>
      <c r="C80" s="38"/>
      <c r="D80" s="38"/>
      <c r="E80" s="38" t="s">
        <v>82</v>
      </c>
      <c r="F80" s="38" t="s">
        <v>83</v>
      </c>
      <c r="G80" s="38"/>
      <c r="H80" s="39"/>
      <c r="I80" s="39"/>
    </row>
    <row r="81" spans="1:9" ht="12.75" hidden="1">
      <c r="A81" s="39"/>
      <c r="B81" s="149"/>
      <c r="C81" s="149"/>
      <c r="D81" s="149"/>
      <c r="E81" s="149"/>
      <c r="F81" s="149"/>
      <c r="G81" s="149"/>
      <c r="H81" s="39"/>
      <c r="I81" s="39"/>
    </row>
    <row r="82" spans="1:9" ht="12.75" hidden="1">
      <c r="A82" s="39"/>
      <c r="B82" s="38" t="s">
        <v>84</v>
      </c>
      <c r="C82" s="38"/>
      <c r="D82" s="38"/>
      <c r="E82" s="38" t="s">
        <v>82</v>
      </c>
      <c r="F82" s="38" t="s">
        <v>83</v>
      </c>
      <c r="G82" s="38"/>
      <c r="H82" s="39"/>
      <c r="I82" s="39"/>
    </row>
    <row r="83" spans="1:9" ht="12.75">
      <c r="A83" s="39"/>
      <c r="B83" s="129"/>
      <c r="C83" s="39"/>
      <c r="D83" s="39"/>
      <c r="E83" s="39"/>
      <c r="F83" s="39"/>
      <c r="G83" s="39"/>
      <c r="H83" s="39"/>
      <c r="I83" s="39"/>
    </row>
    <row r="84" spans="1:9" ht="12.75">
      <c r="A84" s="39"/>
      <c r="B84" s="39"/>
      <c r="C84" s="39"/>
      <c r="D84" s="39"/>
      <c r="E84" s="39"/>
      <c r="G84" s="39"/>
      <c r="H84" s="39"/>
      <c r="I84" s="39"/>
    </row>
    <row r="85" spans="1:9" ht="12.75">
      <c r="A85" s="39"/>
      <c r="B85" s="39"/>
      <c r="C85" s="39"/>
      <c r="D85" s="39"/>
      <c r="E85" s="39"/>
      <c r="G85" s="39"/>
      <c r="H85" s="39"/>
      <c r="I85" s="39"/>
    </row>
    <row r="86" spans="1:9" ht="12.75">
      <c r="A86" s="39"/>
      <c r="B86" s="39"/>
      <c r="C86" s="39"/>
      <c r="D86" s="39"/>
      <c r="E86" s="39"/>
      <c r="G86" s="39"/>
      <c r="H86" s="39"/>
      <c r="I86" s="39"/>
    </row>
    <row r="87" spans="1:9" ht="12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39"/>
      <c r="B88" s="39"/>
      <c r="C88" s="39"/>
      <c r="D88" s="39"/>
      <c r="E88" s="39"/>
      <c r="G88" s="39"/>
      <c r="H88" s="39"/>
      <c r="I88" s="39"/>
    </row>
  </sheetData>
  <sheetProtection/>
  <mergeCells count="28">
    <mergeCell ref="H1:J1"/>
    <mergeCell ref="A2:I2"/>
    <mergeCell ref="H3:I3"/>
    <mergeCell ref="A4:A5"/>
    <mergeCell ref="B4:B5"/>
    <mergeCell ref="C4:E4"/>
    <mergeCell ref="F4:H4"/>
    <mergeCell ref="I4:I5"/>
    <mergeCell ref="J4:J5"/>
    <mergeCell ref="I25:I26"/>
    <mergeCell ref="J25:J26"/>
    <mergeCell ref="A25:A26"/>
    <mergeCell ref="B25:B26"/>
    <mergeCell ref="D25:D26"/>
    <mergeCell ref="F25:F26"/>
    <mergeCell ref="A63:A64"/>
    <mergeCell ref="B63:B64"/>
    <mergeCell ref="C63:C64"/>
    <mergeCell ref="D63:D64"/>
    <mergeCell ref="G25:G26"/>
    <mergeCell ref="H25:H26"/>
    <mergeCell ref="I63:I64"/>
    <mergeCell ref="J63:J64"/>
    <mergeCell ref="B81:G81"/>
    <mergeCell ref="E63:E64"/>
    <mergeCell ref="F63:F64"/>
    <mergeCell ref="G63:G64"/>
    <mergeCell ref="H63:H6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Госслужба по тарифам - Maslennikov Andrey</cp:lastModifiedBy>
  <dcterms:created xsi:type="dcterms:W3CDTF">2010-12-09T05:34:00Z</dcterms:created>
  <dcterms:modified xsi:type="dcterms:W3CDTF">2010-12-10T14:49:47Z</dcterms:modified>
  <cp:category/>
  <cp:version/>
  <cp:contentType/>
  <cp:contentStatus/>
</cp:coreProperties>
</file>