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externalReferences>
    <externalReference r:id="rId4"/>
  </externalReferences>
  <definedNames>
    <definedName name="LIST_Region">'[1]REESTR_START'!#REF!</definedName>
    <definedName name="REGION_MR_MO_LIST">'[1]REESTR_START'!#REF!</definedName>
    <definedName name="T2_DiapProt">P1_T2_DiapProt,P2_T2_DiapProt</definedName>
  </definedNames>
  <calcPr fullCalcOnLoad="1"/>
</workbook>
</file>

<file path=xl/sharedStrings.xml><?xml version="1.0" encoding="utf-8"?>
<sst xmlns="http://schemas.openxmlformats.org/spreadsheetml/2006/main" count="107" uniqueCount="80">
  <si>
    <t>1</t>
  </si>
  <si>
    <t>Является ли организация плательщиком НДС</t>
  </si>
  <si>
    <t>нет</t>
  </si>
  <si>
    <t>2</t>
  </si>
  <si>
    <t>3</t>
  </si>
  <si>
    <t>Себестоимость</t>
  </si>
  <si>
    <t>Расходы на оплату труда основного производственного персонала</t>
  </si>
  <si>
    <t>численность производственного персонала, распределяемого на регулируемый вид деятельности, ед.</t>
  </si>
  <si>
    <t>Амортизация основных средств</t>
  </si>
  <si>
    <t>Ремонт и техническое обслуживание основных средств, в том числе:</t>
  </si>
  <si>
    <t>Прочие прямые расходы</t>
  </si>
  <si>
    <t>среднемесячная оплата труда цехового персонала (руб.)</t>
  </si>
  <si>
    <t>численность цехового персонала, распределяемого на регулируемый вид деятельности, ед.</t>
  </si>
  <si>
    <t>Общеэксплуатационные расходы, в том числе:</t>
  </si>
  <si>
    <t>численность АУП, распределяемого на регулируемый вид деятельности, ед.</t>
  </si>
  <si>
    <t xml:space="preserve">    отчисления на соц.нужды от заработной платы АУП</t>
  </si>
  <si>
    <t>Налоги и сборы, включаемые в себестоимость продукции (работ, услуг) (без единого социального налога), из них:</t>
  </si>
  <si>
    <t>Расходы на ГСМ (или/и расходы на аренду спецтехники)</t>
  </si>
  <si>
    <t>6</t>
  </si>
  <si>
    <t>НВВ без НДС</t>
  </si>
  <si>
    <t>НВВ с НДС</t>
  </si>
  <si>
    <t>2010 год          (учтено при утверждении тарифа)</t>
  </si>
  <si>
    <t>Не указано!!!</t>
  </si>
  <si>
    <t>Уголь</t>
  </si>
  <si>
    <t>L1.1.3</t>
  </si>
  <si>
    <t>Объем топлива</t>
  </si>
  <si>
    <t>Газ природный</t>
  </si>
  <si>
    <t>L1.1</t>
  </si>
  <si>
    <t>Топливо</t>
  </si>
  <si>
    <t>L1.1.1</t>
  </si>
  <si>
    <t>Цена топлива</t>
  </si>
  <si>
    <t>L1.1.2</t>
  </si>
  <si>
    <t>Тариф транспортировки топлива</t>
  </si>
  <si>
    <t>Газ сжиженный</t>
  </si>
  <si>
    <t>Дрова</t>
  </si>
  <si>
    <t xml:space="preserve">   транспортный налог</t>
  </si>
  <si>
    <t>Валовая прибыль</t>
  </si>
  <si>
    <t>МУП ЖКХ "Моргаушское"</t>
  </si>
  <si>
    <t>утилизация (захоронение) твердых бытовых отходов</t>
  </si>
  <si>
    <t>№ п/п</t>
  </si>
  <si>
    <t>Наименование показателя</t>
  </si>
  <si>
    <t>Общий объем (м3), в том числе:</t>
  </si>
  <si>
    <t>1.1</t>
  </si>
  <si>
    <t>Объем утилизированных твердых бытовых отходов (м3)</t>
  </si>
  <si>
    <t>1.2</t>
  </si>
  <si>
    <t>Объем захороненных твердых бытовых отходов (м3)</t>
  </si>
  <si>
    <t>2.1</t>
  </si>
  <si>
    <t xml:space="preserve">Электроэнергия </t>
  </si>
  <si>
    <t>2.1.1</t>
  </si>
  <si>
    <t>тариф на электроэнергию (руб/кВт.ч)</t>
  </si>
  <si>
    <t>2.1.2</t>
  </si>
  <si>
    <t>количество потребленной электроэнергии, включая потери (по всем уровням напряжений) (тыс.кВт.ч)</t>
  </si>
  <si>
    <t>2.2</t>
  </si>
  <si>
    <t>2.2.1</t>
  </si>
  <si>
    <t>2.2.2</t>
  </si>
  <si>
    <t>2.3</t>
  </si>
  <si>
    <t>Отчисления на социальные нужды от расходов на оплату труда производственных рабочих</t>
  </si>
  <si>
    <t>2.4</t>
  </si>
  <si>
    <t>2.6</t>
  </si>
  <si>
    <t>2.7</t>
  </si>
  <si>
    <t>2.8</t>
  </si>
  <si>
    <t>Цеховые расходы в том числе:</t>
  </si>
  <si>
    <t>2.8.1</t>
  </si>
  <si>
    <t>заработная плата цехового персонала</t>
  </si>
  <si>
    <t>2.8.1.1</t>
  </si>
  <si>
    <t>2.8.1.2</t>
  </si>
  <si>
    <t>2.8.2</t>
  </si>
  <si>
    <t>отчисления на соц.нужды от заработной платы цехового персонала</t>
  </si>
  <si>
    <t>2.9</t>
  </si>
  <si>
    <t>2.9.1</t>
  </si>
  <si>
    <t>заработная плата АУП</t>
  </si>
  <si>
    <t>2.9.1.1</t>
  </si>
  <si>
    <t>2.9.2</t>
  </si>
  <si>
    <t>2.11</t>
  </si>
  <si>
    <t>2.11.3</t>
  </si>
  <si>
    <t>2.12</t>
  </si>
  <si>
    <t>6.1</t>
  </si>
  <si>
    <t>11</t>
  </si>
  <si>
    <t>Тариф, руб/м3</t>
  </si>
  <si>
    <t>среднемесячная оплата труда рабочего (руб.)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</si>
</sst>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#,##0.0_р_."/>
    <numFmt numFmtId="224" formatCode="#,##0.00000"/>
    <numFmt numFmtId="225" formatCode="#,##0.00_ ;\-#,##0.00\ "/>
  </numFmts>
  <fonts count="4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MS Sans Serif"/>
      <family val="0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2"/>
      <color indexed="4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49" fontId="0" fillId="0" borderId="0" applyBorder="0">
      <alignment vertical="top"/>
      <protection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6" fontId="11" fillId="0" borderId="1">
      <alignment/>
      <protection locked="0"/>
    </xf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  <protection/>
    </xf>
    <xf numFmtId="176" fontId="21" fillId="6" borderId="1">
      <alignment/>
      <protection/>
    </xf>
    <xf numFmtId="4" fontId="0" fillId="21" borderId="8" applyBorder="0">
      <alignment horizontal="right"/>
      <protection/>
    </xf>
    <xf numFmtId="0" fontId="22" fillId="0" borderId="9" applyNumberFormat="0" applyFill="0" applyAlignment="0" applyProtection="0"/>
    <xf numFmtId="0" fontId="23" fillId="22" borderId="10" applyNumberFormat="0" applyAlignment="0" applyProtection="0"/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7" fillId="23" borderId="12" applyNumberFormat="0" applyFont="0" applyAlignment="0" applyProtection="0"/>
    <xf numFmtId="9" fontId="11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9" fontId="24" fillId="0" borderId="0">
      <alignment horizont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6" fillId="4" borderId="0" applyNumberFormat="0" applyBorder="0" applyAlignment="0" applyProtection="0"/>
  </cellStyleXfs>
  <cellXfs count="38">
    <xf numFmtId="49" fontId="0" fillId="0" borderId="0" xfId="0" applyAlignment="1">
      <alignment vertical="top"/>
    </xf>
    <xf numFmtId="0" fontId="37" fillId="0" borderId="0" xfId="72" applyFont="1" applyAlignment="1" applyProtection="1">
      <alignment vertical="center" wrapText="1"/>
      <protection/>
    </xf>
    <xf numFmtId="49" fontId="37" fillId="0" borderId="0" xfId="72" applyNumberFormat="1" applyFont="1" applyAlignment="1" applyProtection="1">
      <alignment vertical="center" wrapText="1"/>
      <protection/>
    </xf>
    <xf numFmtId="0" fontId="38" fillId="0" borderId="0" xfId="72" applyFont="1" applyAlignment="1" applyProtection="1">
      <alignment vertical="center" wrapText="1"/>
      <protection/>
    </xf>
    <xf numFmtId="0" fontId="39" fillId="20" borderId="15" xfId="72" applyFont="1" applyFill="1" applyBorder="1" applyAlignment="1" applyProtection="1">
      <alignment vertical="center" wrapText="1"/>
      <protection/>
    </xf>
    <xf numFmtId="0" fontId="38" fillId="24" borderId="15" xfId="72" applyFont="1" applyFill="1" applyBorder="1" applyAlignment="1" applyProtection="1">
      <alignment vertical="center" wrapText="1"/>
      <protection/>
    </xf>
    <xf numFmtId="49" fontId="38" fillId="24" borderId="8" xfId="72" applyNumberFormat="1" applyFont="1" applyFill="1" applyBorder="1" applyAlignment="1" applyProtection="1">
      <alignment horizontal="left" vertical="center" wrapText="1" indent="1"/>
      <protection/>
    </xf>
    <xf numFmtId="0" fontId="38" fillId="24" borderId="15" xfId="72" applyFont="1" applyFill="1" applyBorder="1" applyAlignment="1" applyProtection="1">
      <alignment horizontal="left" vertical="center" wrapText="1"/>
      <protection/>
    </xf>
    <xf numFmtId="0" fontId="38" fillId="24" borderId="15" xfId="72" applyFont="1" applyFill="1" applyBorder="1" applyAlignment="1" applyProtection="1">
      <alignment horizontal="left" vertical="center" wrapText="1" indent="3"/>
      <protection/>
    </xf>
    <xf numFmtId="0" fontId="38" fillId="24" borderId="15" xfId="72" applyFont="1" applyFill="1" applyBorder="1" applyAlignment="1" applyProtection="1">
      <alignment horizontal="left" vertical="center" wrapText="1" indent="2"/>
      <protection/>
    </xf>
    <xf numFmtId="2" fontId="38" fillId="0" borderId="8" xfId="72" applyNumberFormat="1" applyFont="1" applyFill="1" applyBorder="1" applyAlignment="1" applyProtection="1">
      <alignment vertical="center" wrapText="1"/>
      <protection/>
    </xf>
    <xf numFmtId="49" fontId="39" fillId="20" borderId="8" xfId="72" applyNumberFormat="1" applyFont="1" applyFill="1" applyBorder="1" applyAlignment="1" applyProtection="1">
      <alignment horizontal="center" vertical="center" wrapText="1"/>
      <protection/>
    </xf>
    <xf numFmtId="49" fontId="39" fillId="24" borderId="8" xfId="72" applyNumberFormat="1" applyFont="1" applyFill="1" applyBorder="1" applyAlignment="1" applyProtection="1">
      <alignment horizontal="center" vertical="center" wrapText="1"/>
      <protection/>
    </xf>
    <xf numFmtId="0" fontId="38" fillId="24" borderId="8" xfId="72" applyFont="1" applyFill="1" applyBorder="1" applyAlignment="1" applyProtection="1">
      <alignment vertical="center" wrapText="1"/>
      <protection/>
    </xf>
    <xf numFmtId="49" fontId="39" fillId="24" borderId="16" xfId="70" applyNumberFormat="1" applyFont="1" applyFill="1" applyBorder="1" applyAlignment="1" applyProtection="1">
      <alignment horizontal="center" vertical="center" wrapText="1"/>
      <protection/>
    </xf>
    <xf numFmtId="0" fontId="41" fillId="24" borderId="17" xfId="72" applyFont="1" applyFill="1" applyBorder="1" applyAlignment="1" applyProtection="1">
      <alignment vertical="center" textRotation="90" wrapText="1"/>
      <protection/>
    </xf>
    <xf numFmtId="0" fontId="37" fillId="24" borderId="18" xfId="72" applyFont="1" applyFill="1" applyBorder="1" applyAlignment="1" applyProtection="1">
      <alignment horizontal="center" vertical="center" wrapText="1"/>
      <protection/>
    </xf>
    <xf numFmtId="49" fontId="39" fillId="24" borderId="8" xfId="69" applyNumberFormat="1" applyFont="1" applyFill="1" applyBorder="1" applyAlignment="1" applyProtection="1">
      <alignment horizontal="center" vertical="center" wrapText="1"/>
      <protection/>
    </xf>
    <xf numFmtId="0" fontId="41" fillId="24" borderId="8" xfId="72" applyFont="1" applyFill="1" applyBorder="1" applyAlignment="1" applyProtection="1">
      <alignment vertical="center" textRotation="90" wrapText="1"/>
      <protection/>
    </xf>
    <xf numFmtId="0" fontId="39" fillId="20" borderId="8" xfId="72" applyFont="1" applyFill="1" applyBorder="1" applyAlignment="1" applyProtection="1">
      <alignment vertical="center" wrapText="1"/>
      <protection/>
    </xf>
    <xf numFmtId="0" fontId="38" fillId="24" borderId="8" xfId="72" applyFont="1" applyFill="1" applyBorder="1" applyAlignment="1" applyProtection="1">
      <alignment horizontal="left" vertical="center" wrapText="1"/>
      <protection/>
    </xf>
    <xf numFmtId="0" fontId="38" fillId="24" borderId="8" xfId="72" applyFont="1" applyFill="1" applyBorder="1" applyAlignment="1" applyProtection="1">
      <alignment horizontal="left" vertical="center" wrapText="1" indent="1"/>
      <protection/>
    </xf>
    <xf numFmtId="0" fontId="38" fillId="24" borderId="8" xfId="72" applyFont="1" applyFill="1" applyBorder="1" applyAlignment="1" applyProtection="1">
      <alignment horizontal="left" vertical="center" wrapText="1" indent="2"/>
      <protection/>
    </xf>
    <xf numFmtId="49" fontId="38" fillId="24" borderId="8" xfId="72" applyNumberFormat="1" applyFont="1" applyFill="1" applyBorder="1" applyAlignment="1" applyProtection="1">
      <alignment horizontal="left" vertical="center" wrapText="1" indent="3"/>
      <protection/>
    </xf>
    <xf numFmtId="4" fontId="39" fillId="0" borderId="8" xfId="72" applyNumberFormat="1" applyFont="1" applyFill="1" applyBorder="1" applyAlignment="1" applyProtection="1">
      <alignment horizontal="right" vertical="center" wrapText="1"/>
      <protection/>
    </xf>
    <xf numFmtId="4" fontId="38" fillId="0" borderId="8" xfId="72" applyNumberFormat="1" applyFont="1" applyFill="1" applyBorder="1" applyAlignment="1" applyProtection="1">
      <alignment horizontal="right" vertical="center" wrapText="1"/>
      <protection/>
    </xf>
    <xf numFmtId="4" fontId="38" fillId="0" borderId="8" xfId="72" applyNumberFormat="1" applyFont="1" applyFill="1" applyBorder="1" applyAlignment="1" applyProtection="1">
      <alignment horizontal="right" vertical="center" wrapText="1"/>
      <protection locked="0"/>
    </xf>
    <xf numFmtId="4" fontId="39" fillId="0" borderId="8" xfId="72" applyNumberFormat="1" applyFont="1" applyFill="1" applyBorder="1" applyAlignment="1" applyProtection="1">
      <alignment horizontal="right" vertical="center" wrapText="1"/>
      <protection locked="0"/>
    </xf>
    <xf numFmtId="4" fontId="39" fillId="0" borderId="8" xfId="72" applyNumberFormat="1" applyFont="1" applyFill="1" applyBorder="1" applyAlignment="1" applyProtection="1">
      <alignment vertical="center" wrapText="1"/>
      <protection/>
    </xf>
    <xf numFmtId="49" fontId="38" fillId="0" borderId="16" xfId="71" applyNumberFormat="1" applyFont="1" applyFill="1" applyBorder="1" applyAlignment="1" applyProtection="1">
      <alignment horizontal="center" vertical="center" wrapText="1"/>
      <protection/>
    </xf>
    <xf numFmtId="49" fontId="39" fillId="24" borderId="19" xfId="70" applyNumberFormat="1" applyFont="1" applyFill="1" applyBorder="1" applyAlignment="1" applyProtection="1">
      <alignment horizontal="center" vertical="center" wrapText="1"/>
      <protection/>
    </xf>
    <xf numFmtId="49" fontId="39" fillId="24" borderId="16" xfId="70" applyNumberFormat="1" applyFont="1" applyFill="1" applyBorder="1" applyAlignment="1" applyProtection="1">
      <alignment horizontal="center" vertical="center" wrapText="1"/>
      <protection/>
    </xf>
    <xf numFmtId="49" fontId="39" fillId="24" borderId="20" xfId="70" applyNumberFormat="1" applyFont="1" applyFill="1" applyBorder="1" applyAlignment="1" applyProtection="1">
      <alignment horizontal="center" vertical="center" wrapText="1"/>
      <protection/>
    </xf>
    <xf numFmtId="208" fontId="39" fillId="24" borderId="19" xfId="70" applyNumberFormat="1" applyFont="1" applyFill="1" applyBorder="1" applyAlignment="1" applyProtection="1">
      <alignment horizontal="center" vertical="center" wrapText="1"/>
      <protection/>
    </xf>
    <xf numFmtId="208" fontId="39" fillId="24" borderId="20" xfId="70" applyNumberFormat="1" applyFont="1" applyFill="1" applyBorder="1" applyAlignment="1" applyProtection="1">
      <alignment horizontal="center" vertical="center" wrapText="1"/>
      <protection/>
    </xf>
    <xf numFmtId="0" fontId="37" fillId="20" borderId="19" xfId="72" applyFont="1" applyFill="1" applyBorder="1" applyAlignment="1" applyProtection="1">
      <alignment horizontal="center" vertical="center" wrapText="1"/>
      <protection/>
    </xf>
    <xf numFmtId="0" fontId="37" fillId="20" borderId="16" xfId="72" applyFont="1" applyFill="1" applyBorder="1" applyAlignment="1" applyProtection="1">
      <alignment horizontal="center" vertical="center" wrapText="1"/>
      <protection/>
    </xf>
    <xf numFmtId="0" fontId="38" fillId="24" borderId="8" xfId="0" applyNumberFormat="1" applyFont="1" applyFill="1" applyBorder="1" applyAlignment="1" applyProtection="1">
      <alignment horizontal="center" vertical="center" wrapText="1"/>
      <protection/>
    </xf>
  </cellXfs>
  <cellStyles count="78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BALANCE.WARM.2007YEAR(FACT)" xfId="69"/>
    <cellStyle name="Обычный_Kom kompleks" xfId="70"/>
    <cellStyle name="Обычный_Мониторирг по ВО на 2008 год jd" xfId="71"/>
    <cellStyle name="Обычный_Тепло" xfId="72"/>
    <cellStyle name="Followed Hyperlink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екстовый" xfId="82"/>
    <cellStyle name="Тысячи [0]_3Com" xfId="83"/>
    <cellStyle name="Тысячи_3Com" xfId="84"/>
    <cellStyle name="Comma" xfId="85"/>
    <cellStyle name="Comma [0]" xfId="86"/>
    <cellStyle name="Формула" xfId="87"/>
    <cellStyle name="ФормулаВБ" xfId="88"/>
    <cellStyle name="ФормулаНаКонтроль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TARIF\tarif16\&#1054;&#1050;&#1050;%202011\&#1055;&#1083;&#1072;&#1085;%202010\&#1042;&#1086;&#1076;&#1086;&#1089;&#1085;&#1072;&#1073;&#1078;&#1077;&#1085;&#1080;&#1077;\BALANCE.VODOSN.2010YEAR(v1.3)%20&#1040;&#1083;&#1080;&#1082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."/>
      <sheetName val="Баланс тр."/>
      <sheetName val="Смета"/>
      <sheetName val="Т и Н"/>
      <sheetName val="Т и Н(тр.)"/>
      <sheetName val="Пер. субс."/>
      <sheetName val="Комментарии"/>
      <sheetName val="Проверка"/>
      <sheetName val="Свод"/>
      <sheetName val="Ошибки загрузки"/>
      <sheetName val="Диапазоны"/>
      <sheetName val="TEHSHEET"/>
      <sheetName val="REESTR_START"/>
      <sheetName val="REESTR_ORG"/>
      <sheetName val="REESTR"/>
      <sheetName val="Заголовок2"/>
      <sheetName val="Заголов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1"/>
  <sheetViews>
    <sheetView tabSelected="1" workbookViewId="0" topLeftCell="D4">
      <selection activeCell="E9" sqref="E9"/>
    </sheetView>
  </sheetViews>
  <sheetFormatPr defaultColWidth="8.7109375" defaultRowHeight="11.25"/>
  <cols>
    <col min="1" max="1" width="34.57421875" style="1" hidden="1" customWidth="1"/>
    <col min="2" max="2" width="13.421875" style="1" hidden="1" customWidth="1"/>
    <col min="3" max="3" width="54.00390625" style="1" hidden="1" customWidth="1"/>
    <col min="4" max="4" width="7.421875" style="2" customWidth="1"/>
    <col min="5" max="5" width="71.8515625" style="1" customWidth="1"/>
    <col min="6" max="6" width="27.57421875" style="3" hidden="1" customWidth="1"/>
    <col min="7" max="7" width="18.00390625" style="3" customWidth="1"/>
    <col min="8" max="16384" width="8.7109375" style="1" customWidth="1"/>
  </cols>
  <sheetData>
    <row r="1" ht="14.25" hidden="1"/>
    <row r="2" ht="14.25" hidden="1"/>
    <row r="3" ht="60" customHeight="1" hidden="1"/>
    <row r="4" spans="4:7" ht="60" customHeight="1">
      <c r="D4" s="30" t="s">
        <v>39</v>
      </c>
      <c r="E4" s="33" t="s">
        <v>37</v>
      </c>
      <c r="G4" s="37" t="s">
        <v>21</v>
      </c>
    </row>
    <row r="5" spans="1:7" ht="22.5" customHeight="1">
      <c r="A5" s="1" t="s">
        <v>22</v>
      </c>
      <c r="D5" s="32"/>
      <c r="E5" s="34"/>
      <c r="G5" s="35" t="s">
        <v>38</v>
      </c>
    </row>
    <row r="6" spans="4:7" ht="40.5" customHeight="1">
      <c r="D6" s="32"/>
      <c r="E6" s="33" t="s">
        <v>40</v>
      </c>
      <c r="F6" s="15"/>
      <c r="G6" s="36"/>
    </row>
    <row r="7" spans="4:7" ht="14.25" customHeight="1" hidden="1">
      <c r="D7" s="31"/>
      <c r="E7" s="34"/>
      <c r="F7" s="15"/>
      <c r="G7" s="16"/>
    </row>
    <row r="8" spans="4:7" ht="14.25">
      <c r="D8" s="14"/>
      <c r="E8" s="17" t="s">
        <v>1</v>
      </c>
      <c r="F8" s="18"/>
      <c r="G8" s="29" t="s">
        <v>2</v>
      </c>
    </row>
    <row r="9" spans="1:7" ht="14.25">
      <c r="A9" s="1" t="s">
        <v>23</v>
      </c>
      <c r="B9" s="1" t="s">
        <v>27</v>
      </c>
      <c r="C9" s="1" t="s">
        <v>28</v>
      </c>
      <c r="D9" s="11" t="s">
        <v>0</v>
      </c>
      <c r="E9" s="19" t="s">
        <v>41</v>
      </c>
      <c r="F9" s="18"/>
      <c r="G9" s="28">
        <v>12000</v>
      </c>
    </row>
    <row r="10" spans="1:7" ht="14.25">
      <c r="A10" s="1" t="s">
        <v>23</v>
      </c>
      <c r="B10" s="1" t="s">
        <v>29</v>
      </c>
      <c r="C10" s="1" t="s">
        <v>30</v>
      </c>
      <c r="D10" s="12" t="s">
        <v>42</v>
      </c>
      <c r="E10" s="13" t="s">
        <v>43</v>
      </c>
      <c r="F10" s="18"/>
      <c r="G10" s="26"/>
    </row>
    <row r="11" spans="1:7" ht="14.25">
      <c r="A11" s="1" t="s">
        <v>23</v>
      </c>
      <c r="B11" s="1" t="s">
        <v>31</v>
      </c>
      <c r="C11" s="1" t="s">
        <v>32</v>
      </c>
      <c r="D11" s="12" t="s">
        <v>44</v>
      </c>
      <c r="E11" s="20" t="s">
        <v>45</v>
      </c>
      <c r="F11" s="18"/>
      <c r="G11" s="26">
        <v>12000</v>
      </c>
    </row>
    <row r="12" spans="1:7" ht="14.25">
      <c r="A12" s="1" t="s">
        <v>23</v>
      </c>
      <c r="B12" s="1" t="s">
        <v>24</v>
      </c>
      <c r="C12" s="1" t="s">
        <v>25</v>
      </c>
      <c r="D12" s="11" t="s">
        <v>3</v>
      </c>
      <c r="E12" s="19" t="s">
        <v>5</v>
      </c>
      <c r="F12" s="18"/>
      <c r="G12" s="28">
        <f>G13+G16+G19+G20+G21+G22+G23+G28+G32+G34</f>
        <v>2583.8423392</v>
      </c>
    </row>
    <row r="13" spans="4:7" ht="14.25">
      <c r="D13" s="12" t="s">
        <v>46</v>
      </c>
      <c r="E13" s="13" t="s">
        <v>47</v>
      </c>
      <c r="F13" s="18"/>
      <c r="G13" s="24">
        <f>G14*G15</f>
        <v>75.7953392</v>
      </c>
    </row>
    <row r="14" spans="4:7" ht="14.25">
      <c r="D14" s="12" t="s">
        <v>48</v>
      </c>
      <c r="E14" s="21" t="s">
        <v>49</v>
      </c>
      <c r="F14" s="18"/>
      <c r="G14" s="26">
        <v>3.319</v>
      </c>
    </row>
    <row r="15" spans="4:7" ht="28.5">
      <c r="D15" s="12" t="s">
        <v>50</v>
      </c>
      <c r="E15" s="21" t="s">
        <v>51</v>
      </c>
      <c r="F15" s="18"/>
      <c r="G15" s="26">
        <v>22.8368</v>
      </c>
    </row>
    <row r="16" spans="1:7" ht="14.25">
      <c r="A16" s="1" t="s">
        <v>26</v>
      </c>
      <c r="B16" s="1" t="s">
        <v>27</v>
      </c>
      <c r="C16" s="1" t="s">
        <v>28</v>
      </c>
      <c r="D16" s="12" t="s">
        <v>52</v>
      </c>
      <c r="E16" s="5" t="s">
        <v>6</v>
      </c>
      <c r="F16" s="18"/>
      <c r="G16" s="27">
        <v>241.18</v>
      </c>
    </row>
    <row r="17" spans="4:7" ht="14.25">
      <c r="D17" s="12" t="s">
        <v>53</v>
      </c>
      <c r="E17" s="6" t="s">
        <v>79</v>
      </c>
      <c r="F17" s="18"/>
      <c r="G17" s="26">
        <f>G16/G18/12*1000</f>
        <v>6699.444444444444</v>
      </c>
    </row>
    <row r="18" spans="4:7" ht="28.5">
      <c r="D18" s="12" t="s">
        <v>54</v>
      </c>
      <c r="E18" s="6" t="s">
        <v>7</v>
      </c>
      <c r="F18" s="18"/>
      <c r="G18" s="26">
        <v>3</v>
      </c>
    </row>
    <row r="19" spans="4:7" ht="28.5">
      <c r="D19" s="12" t="s">
        <v>55</v>
      </c>
      <c r="E19" s="13" t="s">
        <v>56</v>
      </c>
      <c r="F19" s="18"/>
      <c r="G19" s="27">
        <v>34.25</v>
      </c>
    </row>
    <row r="20" spans="4:7" ht="14.25">
      <c r="D20" s="12" t="s">
        <v>57</v>
      </c>
      <c r="E20" s="13" t="s">
        <v>8</v>
      </c>
      <c r="F20" s="18"/>
      <c r="G20" s="27">
        <v>589.946</v>
      </c>
    </row>
    <row r="21" spans="4:7" ht="28.5">
      <c r="D21" s="12" t="s">
        <v>58</v>
      </c>
      <c r="E21" s="20" t="s">
        <v>9</v>
      </c>
      <c r="F21" s="18"/>
      <c r="G21" s="27">
        <v>119.7</v>
      </c>
    </row>
    <row r="22" spans="4:7" ht="14.25">
      <c r="D22" s="12" t="s">
        <v>59</v>
      </c>
      <c r="E22" s="20" t="s">
        <v>10</v>
      </c>
      <c r="F22" s="18"/>
      <c r="G22" s="27">
        <v>376.21</v>
      </c>
    </row>
    <row r="23" spans="1:7" ht="14.25">
      <c r="A23" s="1" t="s">
        <v>26</v>
      </c>
      <c r="B23" s="1" t="s">
        <v>31</v>
      </c>
      <c r="C23" s="1" t="s">
        <v>32</v>
      </c>
      <c r="D23" s="12" t="s">
        <v>60</v>
      </c>
      <c r="E23" s="20" t="s">
        <v>61</v>
      </c>
      <c r="F23" s="18"/>
      <c r="G23" s="27">
        <v>262.205</v>
      </c>
    </row>
    <row r="24" spans="1:7" ht="14.25">
      <c r="A24" s="1" t="s">
        <v>26</v>
      </c>
      <c r="B24" s="1" t="s">
        <v>24</v>
      </c>
      <c r="C24" s="1" t="s">
        <v>25</v>
      </c>
      <c r="D24" s="12" t="s">
        <v>62</v>
      </c>
      <c r="E24" s="9" t="s">
        <v>63</v>
      </c>
      <c r="F24" s="18"/>
      <c r="G24" s="26">
        <v>163.56</v>
      </c>
    </row>
    <row r="25" spans="4:7" ht="28.5">
      <c r="D25" s="12" t="s">
        <v>64</v>
      </c>
      <c r="E25" s="8" t="s">
        <v>11</v>
      </c>
      <c r="F25" s="18"/>
      <c r="G25" s="25">
        <f>IF(G26&lt;&gt;0,(1000*G24/G26)/12,0)</f>
        <v>4543.333333333333</v>
      </c>
    </row>
    <row r="26" spans="4:7" ht="28.5">
      <c r="D26" s="12" t="s">
        <v>65</v>
      </c>
      <c r="E26" s="8" t="s">
        <v>12</v>
      </c>
      <c r="F26" s="18"/>
      <c r="G26" s="26">
        <v>3</v>
      </c>
    </row>
    <row r="27" spans="1:7" ht="28.5">
      <c r="A27" s="1" t="s">
        <v>33</v>
      </c>
      <c r="B27" s="1" t="s">
        <v>27</v>
      </c>
      <c r="C27" s="1" t="s">
        <v>28</v>
      </c>
      <c r="D27" s="12" t="s">
        <v>66</v>
      </c>
      <c r="E27" s="22" t="s">
        <v>67</v>
      </c>
      <c r="F27" s="18"/>
      <c r="G27" s="26">
        <v>23.22</v>
      </c>
    </row>
    <row r="28" spans="1:7" ht="14.25">
      <c r="A28" s="1" t="s">
        <v>33</v>
      </c>
      <c r="B28" s="1" t="s">
        <v>29</v>
      </c>
      <c r="C28" s="1" t="s">
        <v>30</v>
      </c>
      <c r="D28" s="12" t="s">
        <v>68</v>
      </c>
      <c r="E28" s="20" t="s">
        <v>13</v>
      </c>
      <c r="F28" s="18"/>
      <c r="G28" s="27">
        <v>340.141</v>
      </c>
    </row>
    <row r="29" spans="1:7" ht="14.25">
      <c r="A29" s="1" t="s">
        <v>33</v>
      </c>
      <c r="B29" s="1" t="s">
        <v>31</v>
      </c>
      <c r="C29" s="1" t="s">
        <v>32</v>
      </c>
      <c r="D29" s="12" t="s">
        <v>69</v>
      </c>
      <c r="E29" s="9" t="s">
        <v>70</v>
      </c>
      <c r="F29" s="18"/>
      <c r="G29" s="26">
        <v>140.8</v>
      </c>
    </row>
    <row r="30" spans="4:7" ht="28.5">
      <c r="D30" s="12" t="s">
        <v>71</v>
      </c>
      <c r="E30" s="23" t="s">
        <v>14</v>
      </c>
      <c r="F30" s="18"/>
      <c r="G30" s="26">
        <v>2</v>
      </c>
    </row>
    <row r="31" spans="1:7" ht="14.25">
      <c r="A31" s="1" t="s">
        <v>33</v>
      </c>
      <c r="B31" s="1" t="s">
        <v>24</v>
      </c>
      <c r="C31" s="1" t="s">
        <v>25</v>
      </c>
      <c r="D31" s="12" t="s">
        <v>72</v>
      </c>
      <c r="E31" s="13" t="s">
        <v>15</v>
      </c>
      <c r="F31" s="18"/>
      <c r="G31" s="26">
        <v>20</v>
      </c>
    </row>
    <row r="32" spans="4:7" ht="28.5">
      <c r="D32" s="12" t="s">
        <v>73</v>
      </c>
      <c r="E32" s="13" t="s">
        <v>16</v>
      </c>
      <c r="F32" s="18"/>
      <c r="G32" s="27">
        <v>22.321</v>
      </c>
    </row>
    <row r="33" spans="4:7" ht="28.5">
      <c r="D33" s="12" t="s">
        <v>74</v>
      </c>
      <c r="E33" s="13" t="s">
        <v>35</v>
      </c>
      <c r="F33" s="18"/>
      <c r="G33" s="26">
        <v>22.321</v>
      </c>
    </row>
    <row r="34" spans="4:7" ht="14.25">
      <c r="D34" s="12" t="s">
        <v>75</v>
      </c>
      <c r="E34" s="13" t="s">
        <v>17</v>
      </c>
      <c r="F34" s="18"/>
      <c r="G34" s="26">
        <v>522.094</v>
      </c>
    </row>
    <row r="35" spans="4:7" ht="14.25">
      <c r="D35" s="11" t="s">
        <v>4</v>
      </c>
      <c r="E35" s="4" t="s">
        <v>36</v>
      </c>
      <c r="F35" s="18"/>
      <c r="G35" s="28">
        <v>0</v>
      </c>
    </row>
    <row r="36" spans="1:7" ht="14.25" collapsed="1">
      <c r="A36" s="1" t="s">
        <v>34</v>
      </c>
      <c r="B36" s="1" t="s">
        <v>27</v>
      </c>
      <c r="C36" s="1" t="s">
        <v>28</v>
      </c>
      <c r="D36" s="11" t="s">
        <v>18</v>
      </c>
      <c r="E36" s="4" t="s">
        <v>19</v>
      </c>
      <c r="F36" s="18"/>
      <c r="G36" s="28">
        <f>G12+G35</f>
        <v>2583.8423392</v>
      </c>
    </row>
    <row r="37" spans="1:7" ht="14.25">
      <c r="A37" s="1" t="s">
        <v>34</v>
      </c>
      <c r="B37" s="1" t="s">
        <v>29</v>
      </c>
      <c r="C37" s="1" t="s">
        <v>30</v>
      </c>
      <c r="D37" s="12" t="s">
        <v>76</v>
      </c>
      <c r="E37" s="7" t="s">
        <v>20</v>
      </c>
      <c r="F37" s="18"/>
      <c r="G37" s="24">
        <f>IF(G8="нет",G36,G36*1.18)</f>
        <v>2583.8423392</v>
      </c>
    </row>
    <row r="38" spans="4:7" ht="27" customHeight="1">
      <c r="D38" s="11" t="s">
        <v>77</v>
      </c>
      <c r="E38" s="19" t="s">
        <v>78</v>
      </c>
      <c r="G38" s="10">
        <f>G36/G9*1000</f>
        <v>215.3201949333333</v>
      </c>
    </row>
    <row r="39" ht="14.25">
      <c r="D39" s="1"/>
    </row>
    <row r="40" ht="14.25">
      <c r="D40" s="1"/>
    </row>
    <row r="41" ht="14.25">
      <c r="D41" s="1"/>
    </row>
  </sheetData>
  <mergeCells count="4">
    <mergeCell ref="E6:E7"/>
    <mergeCell ref="D4:D7"/>
    <mergeCell ref="E4:E5"/>
    <mergeCell ref="G5:G6"/>
  </mergeCells>
  <printOptions/>
  <pageMargins left="0.75" right="0.75" top="0.74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Администратор</cp:lastModifiedBy>
  <cp:lastPrinted>2010-12-11T09:51:16Z</cp:lastPrinted>
  <dcterms:created xsi:type="dcterms:W3CDTF">2010-11-10T14:13:53Z</dcterms:created>
  <dcterms:modified xsi:type="dcterms:W3CDTF">2010-12-11T09:51:19Z</dcterms:modified>
  <cp:category/>
  <cp:version/>
  <cp:contentType/>
  <cp:contentStatus/>
</cp:coreProperties>
</file>